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4"/>
  </bookViews>
  <sheets>
    <sheet name="indicatori di performance" sheetId="1" r:id="rId1"/>
    <sheet name="INVESTIMENTI" sheetId="2" r:id="rId2"/>
    <sheet name="RICAVI" sheetId="3" r:id="rId3"/>
    <sheet name=" COSTI " sheetId="4" r:id="rId4"/>
    <sheet name="CONTO ECONOMICO" sheetId="5" r:id="rId5"/>
  </sheets>
  <definedNames>
    <definedName name="_xlfn.CEILING.MATH" hidden="1">#NAME?</definedName>
    <definedName name="_xlfn.WEBSERVICE" hidden="1">#NAME?</definedName>
  </definedNames>
  <calcPr fullCalcOnLoad="1"/>
</workbook>
</file>

<file path=xl/sharedStrings.xml><?xml version="1.0" encoding="utf-8"?>
<sst xmlns="http://schemas.openxmlformats.org/spreadsheetml/2006/main" count="137" uniqueCount="111">
  <si>
    <t>Prodotto/servizio</t>
  </si>
  <si>
    <t>Unità di misura</t>
  </si>
  <si>
    <t>Prezzo unitario</t>
  </si>
  <si>
    <t>Quantità vendute</t>
  </si>
  <si>
    <t>Fatturato realizzato (€)</t>
  </si>
  <si>
    <t>(a)</t>
  </si>
  <si>
    <t>Anno 1</t>
  </si>
  <si>
    <t>Anno 2</t>
  </si>
  <si>
    <t>Anno 3</t>
  </si>
  <si>
    <t>(b1)</t>
  </si>
  <si>
    <t>(b2)</t>
  </si>
  <si>
    <t>(b3)</t>
  </si>
  <si>
    <t>(a*b1)</t>
  </si>
  <si>
    <t>(a*b2)</t>
  </si>
  <si>
    <t>(a*b3)</t>
  </si>
  <si>
    <t>Tipologia di costo</t>
  </si>
  <si>
    <t>Anno 1  (b1)</t>
  </si>
  <si>
    <t>Anno 2 (b2)</t>
  </si>
  <si>
    <t>Anno 3  (b3)</t>
  </si>
  <si>
    <t>A1) Ricavi di vendita</t>
  </si>
  <si>
    <t>A2) +/- Variazione rimanenze semilavorati e prodotti finiti</t>
  </si>
  <si>
    <t>A3) + Altri ricavi e proventi</t>
  </si>
  <si>
    <t>A) VALORE DELLA PRODUZIONE</t>
  </si>
  <si>
    <t>B1) Acquisti di materie prime sussidiarie, di consumo e merci</t>
  </si>
  <si>
    <t>B2) +/- Variazione rimanenze materie prime sussidiarie, di consumo e merci</t>
  </si>
  <si>
    <t>B3) + Servizi</t>
  </si>
  <si>
    <t>B4) + Godimento di beni di terzi</t>
  </si>
  <si>
    <t>B5) + Personale</t>
  </si>
  <si>
    <t>B6) +Ammortamenti</t>
  </si>
  <si>
    <t>B) COSTI DELLA PRODUZIONE</t>
  </si>
  <si>
    <t>C1) Proventi/Oneri Finanziari</t>
  </si>
  <si>
    <t>C2) Altri Proventi/Oneri</t>
  </si>
  <si>
    <t>Note:</t>
  </si>
  <si>
    <t>ASSICURAZIONI</t>
  </si>
  <si>
    <t>COSTO UNITARIO</t>
  </si>
  <si>
    <t>RACCORDO AL CONTO ECONOMICO</t>
  </si>
  <si>
    <t>COSTO</t>
  </si>
  <si>
    <t>Inquadramento</t>
  </si>
  <si>
    <t>Costo annuo unitario</t>
  </si>
  <si>
    <t>Quadro</t>
  </si>
  <si>
    <t>I livello</t>
  </si>
  <si>
    <t>II livello</t>
  </si>
  <si>
    <t>III livello</t>
  </si>
  <si>
    <t>IV livello</t>
  </si>
  <si>
    <t>V livello</t>
  </si>
  <si>
    <t>VI livello</t>
  </si>
  <si>
    <t>VII livello</t>
  </si>
  <si>
    <t>Apprendista III l.</t>
  </si>
  <si>
    <t>Apprendista IV l.</t>
  </si>
  <si>
    <t xml:space="preserve">Apprendista V l. </t>
  </si>
  <si>
    <t>Apprendista VI l.</t>
  </si>
  <si>
    <t>Operatori di vendita 2</t>
  </si>
  <si>
    <t>Fornitore</t>
  </si>
  <si>
    <t>N. preventivo</t>
  </si>
  <si>
    <t>Funzionalità nel ciclo produttivo</t>
  </si>
  <si>
    <t>Imponibile</t>
  </si>
  <si>
    <t>A. Impianti, macchinari, attrezzature e allacciamenti.</t>
  </si>
  <si>
    <t>A) totale (€)</t>
  </si>
  <si>
    <t>B. Beni immateriali ad utilità pluriennali</t>
  </si>
  <si>
    <t>B) totale (€)</t>
  </si>
  <si>
    <t xml:space="preserve">C. Ristrutturazione immobili </t>
  </si>
  <si>
    <t>C) totale (€)</t>
  </si>
  <si>
    <t>TOTALE ( A + B + C + D ) (€)</t>
  </si>
  <si>
    <t xml:space="preserve">Programma Spese </t>
  </si>
  <si>
    <t>Tabella ammortamenti</t>
  </si>
  <si>
    <t>AMMORTAMENTO PRIMO ANNO</t>
  </si>
  <si>
    <t>totale</t>
  </si>
  <si>
    <t>nr</t>
  </si>
  <si>
    <t>PERSONALE Figura 1</t>
  </si>
  <si>
    <t>PERSONALE Figura 2</t>
  </si>
  <si>
    <t>PERSONALE Figura 3</t>
  </si>
  <si>
    <t>PERSONALE Figura 4</t>
  </si>
  <si>
    <t>PERSONALE Figura 5</t>
  </si>
  <si>
    <t>Altri costi</t>
  </si>
  <si>
    <t>n. Unità
 di musura</t>
  </si>
  <si>
    <t>PERSONALE CCNL Commercio  Turismo (costo approssimativo)</t>
  </si>
  <si>
    <t>Acquisto "beni  merce"</t>
  </si>
  <si>
    <t>(A-B-/+C) Risultato economico ANTE IMPOSTE</t>
  </si>
  <si>
    <t xml:space="preserve">Totale PERSONALE </t>
  </si>
  <si>
    <t>N° contratti sottoscritti dalla DMC btoc</t>
  </si>
  <si>
    <t>N° contratti sottoscritti dalla DMC btob</t>
  </si>
  <si>
    <t>N° di offerte/prodotti/pacchetti sviluppati</t>
  </si>
  <si>
    <t>N° offerte offerte/prodotti/pacchetti sostenibili (in termini ambientali, sociali ed economici)</t>
  </si>
  <si>
    <t>N° di prenotazioni (tramite DMC)</t>
  </si>
  <si>
    <t>Arrivi (tramite DMC)</t>
  </si>
  <si>
    <t>Permanenza media (tramite DMC)</t>
  </si>
  <si>
    <t>N° di offerte presenti sul sito di Visit Tuscany (relative all’Ambito Terre di Pisa)</t>
  </si>
  <si>
    <t>N° campagne di media relation/social media relation attivate (coordinate con quelle svolte dalla   DMO di Ambito e da Toscana Promozione Turistica a livello regionale)</t>
  </si>
  <si>
    <t>Indicatori di performance</t>
  </si>
  <si>
    <t>Tipologia</t>
  </si>
  <si>
    <t>Percentuale di turisti soddisfatti sul totale (strumenti analisi DMO ed altri)</t>
  </si>
  <si>
    <t>Dimensione dei flussi turistici generati dalla DMC (in valore)</t>
  </si>
  <si>
    <t>PROGRAMMA DI SPESA</t>
  </si>
  <si>
    <t>COSTI DI GESTIONE</t>
  </si>
  <si>
    <t>SPESE AMMINISTRATIVE</t>
  </si>
  <si>
    <t xml:space="preserve">QUOTA AMMORTAMENTO </t>
  </si>
  <si>
    <t xml:space="preserve">aliquote amm.to </t>
  </si>
  <si>
    <t>note</t>
  </si>
  <si>
    <t>Iva 
(impostata 22%; inserire % se diversa)</t>
  </si>
  <si>
    <t xml:space="preserve">C) ALTRI PROVENTI/ONERI </t>
  </si>
  <si>
    <t>CAMPAGNE DI COMUNICAZIONE</t>
  </si>
  <si>
    <t>ALTRI SERVIZI (specificare in nota)</t>
  </si>
  <si>
    <t>OBIETTIVI DI VANDITA  (Vedi indicatori di perfromance)</t>
  </si>
  <si>
    <t xml:space="preserve">Conto economico previsionale </t>
  </si>
  <si>
    <t>Servizio A</t>
  </si>
  <si>
    <t>Servizio B</t>
  </si>
  <si>
    <t>Servizio C</t>
  </si>
  <si>
    <t xml:space="preserve">Servizio D </t>
  </si>
  <si>
    <t>Godimento beni di terzi (canoni, royalties, ..) A</t>
  </si>
  <si>
    <t>Godimento beni di terzi B</t>
  </si>
  <si>
    <t>Godimento beni di terzi C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</si>
</sst>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 &quot;#,##0.00;[Red]&quot;-€ &quot;#,##0.00"/>
    <numFmt numFmtId="171" formatCode="&quot;€ &quot;#,##0.00"/>
    <numFmt numFmtId="172" formatCode="#,##0.00&quot; &quot;;&quot;-&quot;#,##0.00&quot; &quot;;&quot; -&quot;#&quot; &quot;;@&quot; &quot;"/>
    <numFmt numFmtId="173" formatCode="[$€-410]&quot; &quot;#,##0.00&quot; &quot;;&quot;-&quot;[$€-410]&quot; &quot;#,##0.00&quot; &quot;;[$€-410]&quot; -&quot;#&quot; &quot;;@&quot; &quot;"/>
    <numFmt numFmtId="174" formatCode="[$€-410]&quot; &quot;#,##0.00;&quot;-&quot;[$€-410]&quot; &quot;#,##0.00"/>
    <numFmt numFmtId="175" formatCode="&quot; € &quot;#,##0.00&quot; &quot;;&quot;-€ &quot;#,##0.00&quot; &quot;;&quot; € -&quot;#&quot; &quot;;@&quot; &quot;"/>
    <numFmt numFmtId="176" formatCode="mm&quot;.&quot;ss.00"/>
    <numFmt numFmtId="177" formatCode="[$€-410]&quot; &quot;#,##0.00;[Red]&quot;-&quot;[$€-410]&quot; &quot;#,##0.00"/>
    <numFmt numFmtId="178" formatCode="_-* #,##0.0_-;\-* #,##0.0_-;_-* &quot;-&quot;??_-;_-@_-"/>
    <numFmt numFmtId="179" formatCode="_-* #,##0_-;\-* #,##0_-;_-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0.000"/>
    <numFmt numFmtId="185" formatCode="0.0"/>
    <numFmt numFmtId="186" formatCode="0.0000"/>
    <numFmt numFmtId="187" formatCode="#,##0.00_ ;[Red]\-#,##0.00\ "/>
    <numFmt numFmtId="188" formatCode="[$€]\ #,##0;[Red]\-[$€]\ #,##0"/>
    <numFmt numFmtId="189" formatCode="_-[$€-410]\ * #,##0.00_-;\-[$€-410]\ * #,##0.00_-;_-[$€-410]\ * &quot;-&quot;??_-;_-@_-"/>
    <numFmt numFmtId="190" formatCode="&quot;€&quot;\ #,##0.00"/>
    <numFmt numFmtId="191" formatCode="#,##0.00\ &quot;€&quot;"/>
    <numFmt numFmtId="192" formatCode="_-* #,##0.000_-;\-* #,##0.000_-;_-* &quot;-&quot;??_-;_-@_-"/>
    <numFmt numFmtId="193" formatCode="[$-410]dddd\ d\ mmmm\ yyyy"/>
    <numFmt numFmtId="194" formatCode="_-* #,##0.00\ _€_-;\-* #,##0.00\ _€_-;_-* &quot;-&quot;??\ _€_-;_-@_-"/>
    <numFmt numFmtId="195" formatCode="0.0%"/>
  </numFmts>
  <fonts count="7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40"/>
      <name val="Calibri"/>
      <family val="2"/>
    </font>
    <font>
      <sz val="11"/>
      <color indexed="40"/>
      <name val="Calibri"/>
      <family val="2"/>
    </font>
    <font>
      <b/>
      <sz val="8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8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10"/>
      <color rgb="FF00B0F0"/>
      <name val="Calibri"/>
      <family val="2"/>
    </font>
    <font>
      <sz val="11"/>
      <color rgb="FF00B0F0"/>
      <name val="Calibri"/>
      <family val="2"/>
    </font>
    <font>
      <b/>
      <sz val="8"/>
      <color rgb="FF000000"/>
      <name val="Calibri"/>
      <family val="2"/>
    </font>
    <font>
      <b/>
      <sz val="10"/>
      <color rgb="FF00B0F0"/>
      <name val="Calibri"/>
      <family val="2"/>
    </font>
    <font>
      <b/>
      <sz val="10"/>
      <color rgb="FF000000"/>
      <name val="Georg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88" fontId="2" fillId="0" borderId="0" applyFont="0" applyFill="0" applyBorder="0" applyAlignment="0" applyProtection="0"/>
    <xf numFmtId="172" fontId="0" fillId="0" borderId="0">
      <alignment/>
      <protection/>
    </xf>
    <xf numFmtId="175" fontId="0" fillId="0" borderId="0">
      <alignment/>
      <protection/>
    </xf>
    <xf numFmtId="0" fontId="49" fillId="0" borderId="0">
      <alignment horizontal="center"/>
      <protection/>
    </xf>
    <xf numFmtId="0" fontId="49" fillId="0" borderId="0">
      <alignment horizontal="center" textRotation="90"/>
      <protection/>
    </xf>
    <xf numFmtId="0" fontId="50" fillId="28" borderId="1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1" fillId="29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30" borderId="4" applyNumberFormat="0" applyFont="0" applyAlignment="0" applyProtection="0"/>
    <xf numFmtId="0" fontId="52" fillId="20" borderId="5" applyNumberFormat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>
      <alignment/>
      <protection/>
    </xf>
    <xf numFmtId="177" fontId="5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42" fillId="0" borderId="0" applyFont="0" applyFill="0" applyBorder="0" applyAlignment="0" applyProtection="0"/>
    <xf numFmtId="168" fontId="42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4" fillId="0" borderId="0" xfId="0" applyFont="1" applyAlignment="1">
      <alignment vertical="center"/>
    </xf>
    <xf numFmtId="0" fontId="65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 vertical="top" wrapText="1"/>
    </xf>
    <xf numFmtId="0" fontId="65" fillId="33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73" fontId="0" fillId="0" borderId="0" xfId="46" applyNumberFormat="1" applyFont="1" applyFill="1" applyBorder="1" applyAlignment="1" applyProtection="1">
      <alignment/>
      <protection/>
    </xf>
    <xf numFmtId="0" fontId="66" fillId="33" borderId="11" xfId="0" applyFont="1" applyFill="1" applyBorder="1" applyAlignment="1">
      <alignment vertical="top" wrapText="1"/>
    </xf>
    <xf numFmtId="0" fontId="66" fillId="33" borderId="11" xfId="0" applyFont="1" applyFill="1" applyBorder="1" applyAlignment="1">
      <alignment horizontal="justify" vertical="top" wrapText="1"/>
    </xf>
    <xf numFmtId="0" fontId="65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top" wrapText="1"/>
    </xf>
    <xf numFmtId="43" fontId="0" fillId="0" borderId="13" xfId="0" applyNumberFormat="1" applyBorder="1" applyAlignment="1">
      <alignment horizontal="center" vertical="center"/>
    </xf>
    <xf numFmtId="43" fontId="0" fillId="0" borderId="0" xfId="0" applyNumberFormat="1" applyAlignment="1">
      <alignment/>
    </xf>
    <xf numFmtId="43" fontId="63" fillId="0" borderId="10" xfId="50" applyFont="1" applyBorder="1" applyAlignment="1">
      <alignment/>
    </xf>
    <xf numFmtId="43" fontId="63" fillId="0" borderId="12" xfId="50" applyFont="1" applyBorder="1" applyAlignment="1">
      <alignment/>
    </xf>
    <xf numFmtId="43" fontId="0" fillId="0" borderId="14" xfId="50" applyFont="1" applyBorder="1" applyAlignment="1">
      <alignment/>
    </xf>
    <xf numFmtId="43" fontId="64" fillId="0" borderId="13" xfId="0" applyNumberFormat="1" applyFont="1" applyBorder="1" applyAlignment="1">
      <alignment vertical="center"/>
    </xf>
    <xf numFmtId="43" fontId="0" fillId="0" borderId="0" xfId="50" applyFont="1" applyAlignment="1">
      <alignment/>
    </xf>
    <xf numFmtId="9" fontId="0" fillId="0" borderId="0" xfId="63" applyFont="1" applyAlignment="1">
      <alignment/>
    </xf>
    <xf numFmtId="0" fontId="68" fillId="33" borderId="12" xfId="0" applyFont="1" applyFill="1" applyBorder="1" applyAlignment="1">
      <alignment horizontal="center" vertical="top" wrapText="1"/>
    </xf>
    <xf numFmtId="0" fontId="68" fillId="3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6" fillId="33" borderId="13" xfId="0" applyFont="1" applyFill="1" applyBorder="1" applyAlignment="1">
      <alignment vertical="top" wrapText="1"/>
    </xf>
    <xf numFmtId="0" fontId="66" fillId="33" borderId="13" xfId="0" applyFont="1" applyFill="1" applyBorder="1" applyAlignment="1">
      <alignment horizontal="justify" vertical="top" wrapText="1"/>
    </xf>
    <xf numFmtId="0" fontId="68" fillId="35" borderId="13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vertical="center"/>
    </xf>
    <xf numFmtId="0" fontId="68" fillId="7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190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64" fillId="2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3" fontId="42" fillId="0" borderId="13" xfId="50" applyFont="1" applyFill="1" applyBorder="1" applyAlignment="1">
      <alignment horizontal="center" vertical="center"/>
    </xf>
    <xf numFmtId="43" fontId="64" fillId="0" borderId="13" xfId="0" applyNumberFormat="1" applyFont="1" applyFill="1" applyBorder="1" applyAlignment="1">
      <alignment vertical="center"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43" fontId="0" fillId="0" borderId="16" xfId="0" applyNumberFormat="1" applyBorder="1" applyAlignment="1">
      <alignment horizontal="center" vertical="center"/>
    </xf>
    <xf numFmtId="166" fontId="0" fillId="0" borderId="13" xfId="50" applyNumberFormat="1" applyFont="1" applyBorder="1" applyAlignment="1">
      <alignment horizontal="center" vertical="center"/>
    </xf>
    <xf numFmtId="166" fontId="63" fillId="0" borderId="15" xfId="0" applyNumberFormat="1" applyFont="1" applyBorder="1" applyAlignment="1">
      <alignment horizontal="center" vertical="center"/>
    </xf>
    <xf numFmtId="166" fontId="63" fillId="0" borderId="16" xfId="0" applyNumberFormat="1" applyFont="1" applyBorder="1" applyAlignment="1">
      <alignment horizontal="center" vertical="center"/>
    </xf>
    <xf numFmtId="166" fontId="63" fillId="0" borderId="19" xfId="0" applyNumberFormat="1" applyFont="1" applyBorder="1" applyAlignment="1">
      <alignment horizontal="center" vertical="center"/>
    </xf>
    <xf numFmtId="0" fontId="64" fillId="34" borderId="13" xfId="0" applyFont="1" applyFill="1" applyBorder="1" applyAlignment="1">
      <alignment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3" fillId="36" borderId="20" xfId="58" applyFont="1" applyFill="1" applyBorder="1" applyAlignment="1">
      <alignment horizontal="left"/>
      <protection/>
    </xf>
    <xf numFmtId="43" fontId="4" fillId="36" borderId="21" xfId="53" applyFont="1" applyFill="1" applyBorder="1" applyAlignment="1">
      <alignment horizontal="right" wrapText="1"/>
    </xf>
    <xf numFmtId="0" fontId="4" fillId="36" borderId="22" xfId="58" applyFont="1" applyFill="1" applyBorder="1" applyAlignment="1">
      <alignment horizontal="center" wrapText="1"/>
      <protection/>
    </xf>
    <xf numFmtId="0" fontId="5" fillId="36" borderId="17" xfId="58" applyFont="1" applyFill="1" applyBorder="1" applyAlignment="1">
      <alignment horizontal="left"/>
      <protection/>
    </xf>
    <xf numFmtId="43" fontId="5" fillId="36" borderId="13" xfId="53" applyFont="1" applyFill="1" applyBorder="1" applyAlignment="1">
      <alignment horizontal="right"/>
    </xf>
    <xf numFmtId="43" fontId="5" fillId="36" borderId="18" xfId="50" applyFont="1" applyFill="1" applyBorder="1" applyAlignment="1">
      <alignment horizontal="center"/>
    </xf>
    <xf numFmtId="0" fontId="6" fillId="35" borderId="23" xfId="57" applyFont="1" applyFill="1" applyBorder="1">
      <alignment/>
      <protection/>
    </xf>
    <xf numFmtId="43" fontId="6" fillId="35" borderId="24" xfId="57" applyNumberFormat="1" applyFont="1" applyFill="1" applyBorder="1">
      <alignment/>
      <protection/>
    </xf>
    <xf numFmtId="43" fontId="6" fillId="35" borderId="25" xfId="57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64" fillId="0" borderId="0" xfId="0" applyFont="1" applyBorder="1" applyAlignment="1">
      <alignment horizontal="center" vertical="center"/>
    </xf>
    <xf numFmtId="189" fontId="64" fillId="0" borderId="0" xfId="50" applyNumberFormat="1" applyFont="1" applyFill="1" applyBorder="1" applyAlignment="1">
      <alignment horizontal="center" vertical="center"/>
    </xf>
    <xf numFmtId="0" fontId="64" fillId="2" borderId="0" xfId="0" applyFont="1" applyFill="1" applyAlignment="1">
      <alignment horizontal="center" vertical="center"/>
    </xf>
    <xf numFmtId="167" fontId="0" fillId="0" borderId="13" xfId="0" applyNumberFormat="1" applyBorder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63" fillId="0" borderId="13" xfId="0" applyFont="1" applyBorder="1" applyAlignment="1">
      <alignment horizontal="center"/>
    </xf>
    <xf numFmtId="0" fontId="63" fillId="3" borderId="17" xfId="0" applyFont="1" applyFill="1" applyBorder="1" applyAlignment="1">
      <alignment/>
    </xf>
    <xf numFmtId="0" fontId="68" fillId="2" borderId="17" xfId="0" applyFont="1" applyFill="1" applyBorder="1" applyAlignment="1">
      <alignment vertical="center"/>
    </xf>
    <xf numFmtId="0" fontId="66" fillId="0" borderId="0" xfId="0" applyFont="1" applyBorder="1" applyAlignment="1">
      <alignment wrapText="1"/>
    </xf>
    <xf numFmtId="43" fontId="64" fillId="34" borderId="13" xfId="50" applyFont="1" applyFill="1" applyBorder="1" applyAlignment="1">
      <alignment horizontal="right" vertical="center" wrapText="1"/>
    </xf>
    <xf numFmtId="43" fontId="64" fillId="37" borderId="13" xfId="50" applyFont="1" applyFill="1" applyBorder="1" applyAlignment="1">
      <alignment horizontal="right" vertical="center" wrapText="1"/>
    </xf>
    <xf numFmtId="43" fontId="64" fillId="34" borderId="13" xfId="50" applyFont="1" applyFill="1" applyBorder="1" applyAlignment="1">
      <alignment vertical="center" wrapText="1"/>
    </xf>
    <xf numFmtId="43" fontId="0" fillId="0" borderId="0" xfId="50" applyFont="1" applyAlignment="1">
      <alignment/>
    </xf>
    <xf numFmtId="0" fontId="66" fillId="33" borderId="0" xfId="0" applyFont="1" applyFill="1" applyBorder="1" applyAlignment="1">
      <alignment vertical="top" wrapText="1"/>
    </xf>
    <xf numFmtId="43" fontId="64" fillId="0" borderId="0" xfId="0" applyNumberFormat="1" applyFont="1" applyBorder="1" applyAlignment="1">
      <alignment vertical="center"/>
    </xf>
    <xf numFmtId="2" fontId="64" fillId="0" borderId="13" xfId="50" applyNumberFormat="1" applyFont="1" applyBorder="1" applyAlignment="1">
      <alignment vertical="center"/>
    </xf>
    <xf numFmtId="191" fontId="68" fillId="7" borderId="13" xfId="50" applyNumberFormat="1" applyFont="1" applyFill="1" applyBorder="1" applyAlignment="1">
      <alignment horizontal="right" vertical="center" wrapText="1"/>
    </xf>
    <xf numFmtId="191" fontId="68" fillId="7" borderId="18" xfId="50" applyNumberFormat="1" applyFont="1" applyFill="1" applyBorder="1" applyAlignment="1">
      <alignment horizontal="right" vertical="center" wrapText="1"/>
    </xf>
    <xf numFmtId="0" fontId="63" fillId="7" borderId="17" xfId="0" applyFont="1" applyFill="1" applyBorder="1" applyAlignment="1">
      <alignment wrapText="1"/>
    </xf>
    <xf numFmtId="0" fontId="0" fillId="38" borderId="0" xfId="0" applyFill="1" applyAlignment="1">
      <alignment/>
    </xf>
    <xf numFmtId="0" fontId="0" fillId="0" borderId="0" xfId="0" applyAlignment="1">
      <alignment wrapText="1"/>
    </xf>
    <xf numFmtId="0" fontId="69" fillId="15" borderId="0" xfId="0" applyFont="1" applyFill="1" applyAlignment="1">
      <alignment/>
    </xf>
    <xf numFmtId="0" fontId="70" fillId="15" borderId="0" xfId="0" applyFont="1" applyFill="1" applyAlignment="1">
      <alignment/>
    </xf>
    <xf numFmtId="173" fontId="70" fillId="15" borderId="0" xfId="46" applyNumberFormat="1" applyFont="1" applyFill="1" applyBorder="1" applyAlignment="1" applyProtection="1">
      <alignment/>
      <protection/>
    </xf>
    <xf numFmtId="0" fontId="71" fillId="33" borderId="12" xfId="0" applyFont="1" applyFill="1" applyBorder="1" applyAlignment="1">
      <alignment wrapText="1"/>
    </xf>
    <xf numFmtId="0" fontId="72" fillId="0" borderId="13" xfId="0" applyFont="1" applyBorder="1" applyAlignment="1">
      <alignment horizontal="left" vertical="center" wrapText="1"/>
    </xf>
    <xf numFmtId="173" fontId="0" fillId="0" borderId="13" xfId="46" applyNumberFormat="1" applyFont="1" applyFill="1" applyBorder="1" applyAlignment="1" applyProtection="1">
      <alignment/>
      <protection/>
    </xf>
    <xf numFmtId="0" fontId="0" fillId="0" borderId="13" xfId="0" applyBorder="1" applyAlignment="1">
      <alignment wrapText="1"/>
    </xf>
    <xf numFmtId="173" fontId="0" fillId="0" borderId="13" xfId="46" applyNumberFormat="1" applyFont="1" applyFill="1" applyBorder="1" applyAlignment="1" applyProtection="1">
      <alignment wrapText="1"/>
      <protection/>
    </xf>
    <xf numFmtId="0" fontId="68" fillId="34" borderId="13" xfId="0" applyFont="1" applyFill="1" applyBorder="1" applyAlignment="1">
      <alignment horizontal="center" wrapText="1"/>
    </xf>
    <xf numFmtId="0" fontId="73" fillId="34" borderId="13" xfId="0" applyFont="1" applyFill="1" applyBorder="1" applyAlignment="1">
      <alignment horizontal="center" wrapText="1"/>
    </xf>
    <xf numFmtId="195" fontId="5" fillId="36" borderId="13" xfId="63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/>
    </xf>
    <xf numFmtId="191" fontId="0" fillId="3" borderId="13" xfId="0" applyNumberFormat="1" applyFont="1" applyFill="1" applyBorder="1" applyAlignment="1">
      <alignment horizontal="right"/>
    </xf>
    <xf numFmtId="191" fontId="64" fillId="3" borderId="13" xfId="0" applyNumberFormat="1" applyFont="1" applyFill="1" applyBorder="1" applyAlignment="1">
      <alignment horizontal="right" vertical="center" wrapText="1"/>
    </xf>
    <xf numFmtId="191" fontId="64" fillId="3" borderId="18" xfId="0" applyNumberFormat="1" applyFont="1" applyFill="1" applyBorder="1" applyAlignment="1">
      <alignment horizontal="right" vertical="center" wrapText="1"/>
    </xf>
    <xf numFmtId="0" fontId="0" fillId="3" borderId="17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64" fillId="2" borderId="17" xfId="0" applyFont="1" applyFill="1" applyBorder="1" applyAlignment="1">
      <alignment vertical="center"/>
    </xf>
    <xf numFmtId="43" fontId="74" fillId="34" borderId="13" xfId="5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43" fontId="75" fillId="0" borderId="13" xfId="50" applyFont="1" applyFill="1" applyBorder="1" applyAlignment="1">
      <alignment horizontal="center" vertical="center"/>
    </xf>
    <xf numFmtId="0" fontId="75" fillId="7" borderId="13" xfId="0" applyFont="1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7" borderId="26" xfId="0" applyFill="1" applyBorder="1" applyAlignment="1">
      <alignment horizontal="left" vertical="center"/>
    </xf>
    <xf numFmtId="0" fontId="68" fillId="39" borderId="10" xfId="0" applyFont="1" applyFill="1" applyBorder="1" applyAlignment="1">
      <alignment horizontal="center" vertical="top" wrapText="1"/>
    </xf>
    <xf numFmtId="0" fontId="63" fillId="39" borderId="12" xfId="0" applyFont="1" applyFill="1" applyBorder="1" applyAlignment="1">
      <alignment vertical="top" wrapText="1"/>
    </xf>
    <xf numFmtId="166" fontId="75" fillId="7" borderId="13" xfId="50" applyNumberFormat="1" applyFont="1" applyFill="1" applyBorder="1" applyAlignment="1">
      <alignment horizontal="center" vertical="center"/>
    </xf>
    <xf numFmtId="43" fontId="75" fillId="7" borderId="13" xfId="50" applyFont="1" applyFill="1" applyBorder="1" applyAlignment="1">
      <alignment horizontal="center" vertical="center"/>
    </xf>
    <xf numFmtId="43" fontId="0" fillId="7" borderId="13" xfId="50" applyFont="1" applyFill="1" applyBorder="1" applyAlignment="1">
      <alignment horizontal="center" vertical="center"/>
    </xf>
    <xf numFmtId="166" fontId="0" fillId="7" borderId="13" xfId="50" applyNumberFormat="1" applyFont="1" applyFill="1" applyBorder="1" applyAlignment="1">
      <alignment horizontal="center" vertical="center"/>
    </xf>
    <xf numFmtId="166" fontId="0" fillId="7" borderId="26" xfId="50" applyNumberFormat="1" applyFont="1" applyFill="1" applyBorder="1" applyAlignment="1">
      <alignment horizontal="center" vertical="center"/>
    </xf>
    <xf numFmtId="43" fontId="0" fillId="7" borderId="26" xfId="50" applyFont="1" applyFill="1" applyBorder="1" applyAlignment="1">
      <alignment horizontal="center" vertical="center"/>
    </xf>
    <xf numFmtId="43" fontId="76" fillId="34" borderId="13" xfId="50" applyFont="1" applyFill="1" applyBorder="1" applyAlignment="1">
      <alignment horizontal="center" wrapText="1"/>
    </xf>
    <xf numFmtId="0" fontId="42" fillId="7" borderId="27" xfId="57" applyFill="1" applyBorder="1" applyAlignment="1">
      <alignment horizontal="left" vertical="center"/>
      <protection/>
    </xf>
    <xf numFmtId="0" fontId="64" fillId="7" borderId="13" xfId="0" applyFont="1" applyFill="1" applyBorder="1" applyAlignment="1">
      <alignment vertical="center" wrapText="1"/>
    </xf>
    <xf numFmtId="0" fontId="0" fillId="7" borderId="13" xfId="0" applyFill="1" applyBorder="1" applyAlignment="1">
      <alignment/>
    </xf>
    <xf numFmtId="43" fontId="5" fillId="7" borderId="27" xfId="50" applyFont="1" applyFill="1" applyBorder="1" applyAlignment="1">
      <alignment horizontal="right"/>
    </xf>
    <xf numFmtId="0" fontId="6" fillId="7" borderId="13" xfId="57" applyFont="1" applyFill="1" applyBorder="1" applyAlignment="1">
      <alignment horizontal="left"/>
      <protection/>
    </xf>
    <xf numFmtId="43" fontId="5" fillId="40" borderId="13" xfId="50" applyFont="1" applyFill="1" applyBorder="1" applyAlignment="1">
      <alignment horizontal="right"/>
    </xf>
    <xf numFmtId="0" fontId="6" fillId="7" borderId="26" xfId="57" applyFont="1" applyFill="1" applyBorder="1" applyAlignment="1">
      <alignment horizontal="left"/>
      <protection/>
    </xf>
    <xf numFmtId="43" fontId="5" fillId="40" borderId="26" xfId="50" applyFont="1" applyFill="1" applyBorder="1" applyAlignment="1">
      <alignment horizontal="right"/>
    </xf>
    <xf numFmtId="0" fontId="77" fillId="7" borderId="13" xfId="0" applyFont="1" applyFill="1" applyBorder="1" applyAlignment="1">
      <alignment vertical="center" wrapText="1"/>
    </xf>
    <xf numFmtId="0" fontId="77" fillId="7" borderId="28" xfId="0" applyFont="1" applyFill="1" applyBorder="1" applyAlignment="1">
      <alignment vertical="center" wrapText="1"/>
    </xf>
    <xf numFmtId="0" fontId="68" fillId="7" borderId="13" xfId="0" applyFont="1" applyFill="1" applyBorder="1" applyAlignment="1">
      <alignment vertical="center" wrapText="1"/>
    </xf>
    <xf numFmtId="0" fontId="68" fillId="7" borderId="28" xfId="0" applyFont="1" applyFill="1" applyBorder="1" applyAlignment="1">
      <alignment vertical="center" wrapText="1"/>
    </xf>
    <xf numFmtId="0" fontId="64" fillId="7" borderId="28" xfId="0" applyFont="1" applyFill="1" applyBorder="1" applyAlignment="1">
      <alignment vertical="center" wrapText="1"/>
    </xf>
    <xf numFmtId="43" fontId="64" fillId="7" borderId="13" xfId="50" applyFont="1" applyFill="1" applyBorder="1" applyAlignment="1">
      <alignment horizontal="right" vertical="center" wrapText="1"/>
    </xf>
    <xf numFmtId="0" fontId="0" fillId="7" borderId="17" xfId="0" applyFont="1" applyFill="1" applyBorder="1" applyAlignment="1">
      <alignment/>
    </xf>
    <xf numFmtId="0" fontId="0" fillId="7" borderId="17" xfId="0" applyFont="1" applyFill="1" applyBorder="1" applyAlignment="1">
      <alignment horizontal="center"/>
    </xf>
    <xf numFmtId="191" fontId="0" fillId="7" borderId="17" xfId="50" applyNumberFormat="1" applyFont="1" applyFill="1" applyBorder="1" applyAlignment="1">
      <alignment/>
    </xf>
    <xf numFmtId="0" fontId="0" fillId="7" borderId="13" xfId="0" applyFont="1" applyFill="1" applyBorder="1" applyAlignment="1">
      <alignment horizontal="center"/>
    </xf>
    <xf numFmtId="191" fontId="0" fillId="7" borderId="13" xfId="50" applyNumberFormat="1" applyFont="1" applyFill="1" applyBorder="1" applyAlignment="1">
      <alignment horizontal="right"/>
    </xf>
    <xf numFmtId="191" fontId="64" fillId="7" borderId="13" xfId="50" applyNumberFormat="1" applyFont="1" applyFill="1" applyBorder="1" applyAlignment="1">
      <alignment horizontal="right" vertical="center" wrapText="1"/>
    </xf>
    <xf numFmtId="191" fontId="64" fillId="7" borderId="18" xfId="50" applyNumberFormat="1" applyFont="1" applyFill="1" applyBorder="1" applyAlignment="1">
      <alignment horizontal="right" vertical="center" wrapText="1"/>
    </xf>
    <xf numFmtId="191" fontId="64" fillId="7" borderId="13" xfId="50" applyNumberFormat="1" applyFont="1" applyFill="1" applyBorder="1" applyAlignment="1">
      <alignment horizontal="right" vertical="center"/>
    </xf>
    <xf numFmtId="191" fontId="64" fillId="7" borderId="18" xfId="50" applyNumberFormat="1" applyFont="1" applyFill="1" applyBorder="1" applyAlignment="1">
      <alignment horizontal="right" vertical="center"/>
    </xf>
    <xf numFmtId="0" fontId="63" fillId="41" borderId="17" xfId="0" applyFont="1" applyFill="1" applyBorder="1" applyAlignment="1">
      <alignment wrapText="1"/>
    </xf>
    <xf numFmtId="43" fontId="60" fillId="41" borderId="13" xfId="50" applyFont="1" applyFill="1" applyBorder="1" applyAlignment="1">
      <alignment horizontal="center" vertical="center"/>
    </xf>
    <xf numFmtId="0" fontId="68" fillId="41" borderId="13" xfId="0" applyFont="1" applyFill="1" applyBorder="1" applyAlignment="1">
      <alignment horizontal="center" vertical="center" wrapText="1"/>
    </xf>
    <xf numFmtId="43" fontId="0" fillId="7" borderId="14" xfId="50" applyFont="1" applyFill="1" applyBorder="1" applyAlignment="1">
      <alignment/>
    </xf>
    <xf numFmtId="43" fontId="64" fillId="7" borderId="13" xfId="0" applyNumberFormat="1" applyFont="1" applyFill="1" applyBorder="1" applyAlignment="1">
      <alignment vertical="center"/>
    </xf>
    <xf numFmtId="0" fontId="68" fillId="34" borderId="13" xfId="0" applyFont="1" applyFill="1" applyBorder="1" applyAlignment="1">
      <alignment vertical="center" wrapText="1"/>
    </xf>
    <xf numFmtId="0" fontId="68" fillId="34" borderId="13" xfId="0" applyFont="1" applyFill="1" applyBorder="1" applyAlignment="1">
      <alignment horizontal="right" vertical="center" wrapText="1"/>
    </xf>
    <xf numFmtId="0" fontId="78" fillId="42" borderId="13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top" wrapText="1"/>
    </xf>
    <xf numFmtId="0" fontId="68" fillId="33" borderId="12" xfId="0" applyFont="1" applyFill="1" applyBorder="1" applyAlignment="1">
      <alignment horizontal="center" vertical="top" wrapText="1"/>
    </xf>
    <xf numFmtId="0" fontId="78" fillId="42" borderId="29" xfId="0" applyFont="1" applyFill="1" applyBorder="1" applyAlignment="1">
      <alignment horizontal="left"/>
    </xf>
    <xf numFmtId="0" fontId="78" fillId="41" borderId="30" xfId="0" applyFont="1" applyFill="1" applyBorder="1" applyAlignment="1">
      <alignment horizontal="left"/>
    </xf>
    <xf numFmtId="0" fontId="78" fillId="41" borderId="31" xfId="0" applyFont="1" applyFill="1" applyBorder="1" applyAlignment="1">
      <alignment horizontal="left"/>
    </xf>
    <xf numFmtId="0" fontId="78" fillId="41" borderId="32" xfId="0" applyFont="1" applyFill="1" applyBorder="1" applyAlignment="1">
      <alignment horizontal="left"/>
    </xf>
    <xf numFmtId="0" fontId="64" fillId="33" borderId="10" xfId="0" applyFont="1" applyFill="1" applyBorder="1" applyAlignment="1">
      <alignment vertical="top" wrapText="1"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_BuiltIn_Comma" xfId="45"/>
    <cellStyle name="Excel_BuiltIn_Currency" xfId="46"/>
    <cellStyle name="Heading" xfId="47"/>
    <cellStyle name="Heading1" xfId="48"/>
    <cellStyle name="Input" xfId="49"/>
    <cellStyle name="Comma" xfId="50"/>
    <cellStyle name="Comma [0]" xfId="51"/>
    <cellStyle name="Migliaia [0] 2" xfId="52"/>
    <cellStyle name="Migliaia 2" xfId="53"/>
    <cellStyle name="Migliaia 3" xfId="54"/>
    <cellStyle name="Migliaia 4" xfId="55"/>
    <cellStyle name="Neutrale" xfId="56"/>
    <cellStyle name="Normale 2" xfId="57"/>
    <cellStyle name="Normale 3" xfId="58"/>
    <cellStyle name="Normale 4" xfId="59"/>
    <cellStyle name="Normale 5" xfId="60"/>
    <cellStyle name="Nota" xfId="61"/>
    <cellStyle name="Output" xfId="62"/>
    <cellStyle name="Percent" xfId="63"/>
    <cellStyle name="Percentuale 2" xfId="64"/>
    <cellStyle name="Percentuale 3" xfId="65"/>
    <cellStyle name="Percentuale 4" xfId="66"/>
    <cellStyle name="Result" xfId="67"/>
    <cellStyle name="Result2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5">
      <selection activeCell="A1" sqref="A1:D15"/>
    </sheetView>
  </sheetViews>
  <sheetFormatPr defaultColWidth="9.421875" defaultRowHeight="15"/>
  <cols>
    <col min="1" max="1" width="76.140625" style="0" customWidth="1"/>
    <col min="2" max="3" width="12.7109375" style="0" customWidth="1"/>
    <col min="4" max="4" width="13.57421875" style="13" customWidth="1"/>
  </cols>
  <sheetData>
    <row r="1" spans="1:4" ht="18.75">
      <c r="A1" s="85" t="s">
        <v>88</v>
      </c>
      <c r="B1" s="86"/>
      <c r="C1" s="86"/>
      <c r="D1" s="87"/>
    </row>
    <row r="2" spans="1:4" ht="20.25" customHeight="1">
      <c r="A2" s="88" t="s">
        <v>89</v>
      </c>
      <c r="B2" s="16" t="s">
        <v>6</v>
      </c>
      <c r="C2" s="16" t="s">
        <v>7</v>
      </c>
      <c r="D2" s="16" t="s">
        <v>8</v>
      </c>
    </row>
    <row r="3" spans="1:4" ht="22.5" customHeight="1">
      <c r="A3" s="89" t="s">
        <v>79</v>
      </c>
      <c r="B3" s="38"/>
      <c r="C3" s="38"/>
      <c r="D3" s="90"/>
    </row>
    <row r="4" spans="1:10" ht="27" customHeight="1">
      <c r="A4" s="89" t="s">
        <v>80</v>
      </c>
      <c r="B4" s="91"/>
      <c r="C4" s="92"/>
      <c r="D4" s="91"/>
      <c r="E4" s="84"/>
      <c r="F4" s="84"/>
      <c r="G4" s="84"/>
      <c r="H4" s="84"/>
      <c r="I4" s="84"/>
      <c r="J4" s="84"/>
    </row>
    <row r="5" spans="1:10" ht="21" customHeight="1">
      <c r="A5" s="89" t="s">
        <v>91</v>
      </c>
      <c r="B5" s="91"/>
      <c r="C5" s="92"/>
      <c r="D5" s="91"/>
      <c r="E5" s="84"/>
      <c r="F5" s="84"/>
      <c r="G5" s="84"/>
      <c r="H5" s="84"/>
      <c r="I5" s="84"/>
      <c r="J5" s="84"/>
    </row>
    <row r="6" spans="1:10" ht="24" customHeight="1">
      <c r="A6" s="89" t="s">
        <v>81</v>
      </c>
      <c r="B6" s="91"/>
      <c r="C6" s="92"/>
      <c r="D6" s="91"/>
      <c r="E6" s="84"/>
      <c r="F6" s="84"/>
      <c r="G6" s="84"/>
      <c r="H6" s="84"/>
      <c r="I6" s="84"/>
      <c r="J6" s="84"/>
    </row>
    <row r="7" spans="1:10" ht="25.5">
      <c r="A7" s="89" t="s">
        <v>82</v>
      </c>
      <c r="B7" s="91"/>
      <c r="C7" s="92"/>
      <c r="D7" s="91"/>
      <c r="E7" s="84"/>
      <c r="F7" s="84"/>
      <c r="G7" s="84"/>
      <c r="H7" s="84"/>
      <c r="I7" s="84"/>
      <c r="J7" s="84"/>
    </row>
    <row r="8" spans="1:10" ht="22.5" customHeight="1">
      <c r="A8" s="89" t="s">
        <v>83</v>
      </c>
      <c r="B8" s="91"/>
      <c r="C8" s="92"/>
      <c r="D8" s="91"/>
      <c r="E8" s="84"/>
      <c r="F8" s="84"/>
      <c r="G8" s="84"/>
      <c r="H8" s="84"/>
      <c r="I8" s="84"/>
      <c r="J8" s="84"/>
    </row>
    <row r="9" spans="1:10" ht="24" customHeight="1">
      <c r="A9" s="89" t="s">
        <v>84</v>
      </c>
      <c r="B9" s="91"/>
      <c r="C9" s="92"/>
      <c r="D9" s="91"/>
      <c r="E9" s="84"/>
      <c r="F9" s="84"/>
      <c r="G9" s="84"/>
      <c r="H9" s="84"/>
      <c r="I9" s="84"/>
      <c r="J9" s="84"/>
    </row>
    <row r="10" spans="1:10" ht="23.25" customHeight="1">
      <c r="A10" s="89" t="s">
        <v>85</v>
      </c>
      <c r="B10" s="91"/>
      <c r="C10" s="92"/>
      <c r="D10" s="91"/>
      <c r="E10" s="84"/>
      <c r="F10" s="84"/>
      <c r="G10" s="84"/>
      <c r="H10" s="84"/>
      <c r="I10" s="84"/>
      <c r="J10" s="84"/>
    </row>
    <row r="11" spans="1:10" ht="23.25" customHeight="1">
      <c r="A11" s="89" t="s">
        <v>86</v>
      </c>
      <c r="B11" s="91"/>
      <c r="C11" s="92"/>
      <c r="D11" s="91"/>
      <c r="E11" s="84"/>
      <c r="F11" s="84"/>
      <c r="G11" s="84"/>
      <c r="H11" s="84"/>
      <c r="I11" s="84"/>
      <c r="J11" s="84"/>
    </row>
    <row r="12" spans="1:10" ht="41.25" customHeight="1">
      <c r="A12" s="89" t="s">
        <v>87</v>
      </c>
      <c r="B12" s="91"/>
      <c r="C12" s="92"/>
      <c r="D12" s="91"/>
      <c r="E12" s="84"/>
      <c r="F12" s="84"/>
      <c r="G12" s="84"/>
      <c r="H12" s="84"/>
      <c r="I12" s="84"/>
      <c r="J12" s="84"/>
    </row>
    <row r="13" spans="1:10" ht="29.25" customHeight="1">
      <c r="A13" s="89" t="s">
        <v>90</v>
      </c>
      <c r="B13" s="91"/>
      <c r="C13" s="92"/>
      <c r="D13" s="91"/>
      <c r="E13" s="84"/>
      <c r="F13" s="84"/>
      <c r="G13" s="84"/>
      <c r="H13" s="84"/>
      <c r="I13" s="84"/>
      <c r="J13" s="84"/>
    </row>
    <row r="14" spans="1:4" ht="24.75" customHeight="1">
      <c r="A14" s="38"/>
      <c r="B14" s="38"/>
      <c r="C14" s="38"/>
      <c r="D14" s="90"/>
    </row>
    <row r="15" spans="1:4" ht="24.75" customHeight="1">
      <c r="A15" s="38"/>
      <c r="B15" s="38"/>
      <c r="C15" s="38"/>
      <c r="D15" s="90"/>
    </row>
    <row r="16" spans="1:4" ht="24.75" customHeight="1">
      <c r="A16" s="38"/>
      <c r="B16" s="38"/>
      <c r="C16" s="38"/>
      <c r="D16" s="90"/>
    </row>
    <row r="17" spans="1:4" ht="24.75" customHeight="1">
      <c r="A17" s="38"/>
      <c r="B17" s="38"/>
      <c r="C17" s="38"/>
      <c r="D17" s="90"/>
    </row>
    <row r="18" spans="1:4" ht="24.75" customHeight="1">
      <c r="A18" s="38"/>
      <c r="B18" s="38"/>
      <c r="C18" s="38"/>
      <c r="D18" s="90"/>
    </row>
    <row r="19" spans="1:4" ht="24.75" customHeight="1">
      <c r="A19" s="38"/>
      <c r="B19" s="38"/>
      <c r="C19" s="38"/>
      <c r="D19" s="90"/>
    </row>
    <row r="20" spans="1:4" ht="24.75" customHeight="1">
      <c r="A20" s="38"/>
      <c r="B20" s="38"/>
      <c r="C20" s="38"/>
      <c r="D20" s="90"/>
    </row>
  </sheetData>
  <sheetProtection/>
  <printOptions/>
  <pageMargins left="0.7000000000000001" right="0.7000000000000001" top="1.0456692913385826" bottom="1.0456692913385826" header="0.7499999999999999" footer="0.7499999999999999"/>
  <pageSetup fitToHeight="1" fitToWidth="1" horizontalDpi="600" verticalDpi="600" orientation="landscape" pageOrder="overThenDown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A9" sqref="A9:G9"/>
    </sheetView>
  </sheetViews>
  <sheetFormatPr defaultColWidth="9.140625" defaultRowHeight="15"/>
  <cols>
    <col min="1" max="1" width="27.28125" style="0" customWidth="1"/>
    <col min="2" max="2" width="26.7109375" style="0" customWidth="1"/>
    <col min="3" max="3" width="15.8515625" style="0" customWidth="1"/>
    <col min="4" max="4" width="17.00390625" style="0" customWidth="1"/>
    <col min="5" max="5" width="12.7109375" style="63" customWidth="1"/>
    <col min="6" max="6" width="13.57421875" style="76" customWidth="1"/>
    <col min="7" max="7" width="17.140625" style="0" customWidth="1"/>
  </cols>
  <sheetData>
    <row r="1" spans="1:7" ht="21" customHeight="1">
      <c r="A1" s="148" t="s">
        <v>92</v>
      </c>
      <c r="B1" s="148"/>
      <c r="C1" s="148"/>
      <c r="D1" s="148"/>
      <c r="E1" s="148"/>
      <c r="F1" s="148"/>
      <c r="G1" s="148"/>
    </row>
    <row r="2" spans="1:7" ht="47.25" customHeight="1">
      <c r="A2" s="93" t="s">
        <v>63</v>
      </c>
      <c r="B2" s="93" t="s">
        <v>52</v>
      </c>
      <c r="C2" s="69" t="s">
        <v>53</v>
      </c>
      <c r="D2" s="93" t="s">
        <v>54</v>
      </c>
      <c r="E2" s="94" t="s">
        <v>55</v>
      </c>
      <c r="F2" s="117" t="s">
        <v>98</v>
      </c>
      <c r="G2" s="94" t="s">
        <v>97</v>
      </c>
    </row>
    <row r="3" spans="1:7" ht="20.25" customHeight="1">
      <c r="A3" s="146" t="s">
        <v>56</v>
      </c>
      <c r="B3" s="146"/>
      <c r="C3" s="146"/>
      <c r="D3" s="146"/>
      <c r="E3" s="146"/>
      <c r="F3" s="146"/>
      <c r="G3" s="146"/>
    </row>
    <row r="4" spans="1:7" ht="15">
      <c r="A4" s="118"/>
      <c r="B4" s="118"/>
      <c r="C4" s="119"/>
      <c r="D4" s="120"/>
      <c r="E4" s="121"/>
      <c r="F4" s="75">
        <f>+E4*0.22</f>
        <v>0</v>
      </c>
      <c r="G4" s="119"/>
    </row>
    <row r="5" spans="1:7" ht="15">
      <c r="A5" s="122"/>
      <c r="B5" s="122"/>
      <c r="C5" s="119"/>
      <c r="D5" s="119"/>
      <c r="E5" s="123"/>
      <c r="F5" s="75">
        <f>+E5*0.22</f>
        <v>0</v>
      </c>
      <c r="G5" s="119"/>
    </row>
    <row r="6" spans="1:7" ht="15">
      <c r="A6" s="124"/>
      <c r="B6" s="122"/>
      <c r="C6" s="119"/>
      <c r="D6" s="119"/>
      <c r="E6" s="125"/>
      <c r="F6" s="75">
        <f>+E6*0.22</f>
        <v>0</v>
      </c>
      <c r="G6" s="119"/>
    </row>
    <row r="7" spans="1:7" ht="15">
      <c r="A7" s="147" t="s">
        <v>57</v>
      </c>
      <c r="B7" s="147"/>
      <c r="C7" s="147"/>
      <c r="D7" s="147"/>
      <c r="E7" s="74">
        <f>SUM(E4:E6)</f>
        <v>0</v>
      </c>
      <c r="F7" s="74">
        <f>SUM(F4:F6)</f>
        <v>0</v>
      </c>
      <c r="G7" s="52"/>
    </row>
    <row r="8" spans="1:7" ht="15">
      <c r="A8" s="146" t="s">
        <v>58</v>
      </c>
      <c r="B8" s="146"/>
      <c r="C8" s="146"/>
      <c r="D8" s="146"/>
      <c r="E8" s="146"/>
      <c r="F8" s="146"/>
      <c r="G8" s="146"/>
    </row>
    <row r="9" spans="1:7" ht="15">
      <c r="A9" s="126"/>
      <c r="B9" s="127"/>
      <c r="C9" s="126"/>
      <c r="D9" s="126"/>
      <c r="E9" s="126"/>
      <c r="F9" s="103"/>
      <c r="G9" s="126"/>
    </row>
    <row r="10" spans="1:7" ht="15">
      <c r="A10" s="128"/>
      <c r="B10" s="129"/>
      <c r="C10" s="128"/>
      <c r="D10" s="128"/>
      <c r="E10" s="128"/>
      <c r="F10" s="75">
        <f aca="true" t="shared" si="0" ref="F9:F15">+E10*0.22</f>
        <v>0</v>
      </c>
      <c r="G10" s="128"/>
    </row>
    <row r="11" spans="1:7" ht="15">
      <c r="A11" s="128"/>
      <c r="B11" s="129"/>
      <c r="C11" s="128"/>
      <c r="D11" s="128"/>
      <c r="E11" s="128"/>
      <c r="F11" s="75">
        <f t="shared" si="0"/>
        <v>0</v>
      </c>
      <c r="G11" s="128"/>
    </row>
    <row r="12" spans="1:7" ht="15">
      <c r="A12" s="128"/>
      <c r="B12" s="129"/>
      <c r="C12" s="128"/>
      <c r="D12" s="128"/>
      <c r="E12" s="128"/>
      <c r="F12" s="75">
        <f t="shared" si="0"/>
        <v>0</v>
      </c>
      <c r="G12" s="128"/>
    </row>
    <row r="13" spans="1:7" ht="15">
      <c r="A13" s="128"/>
      <c r="B13" s="129"/>
      <c r="C13" s="128"/>
      <c r="D13" s="128"/>
      <c r="E13" s="128"/>
      <c r="F13" s="75">
        <f t="shared" si="0"/>
        <v>0</v>
      </c>
      <c r="G13" s="128"/>
    </row>
    <row r="14" spans="1:7" ht="15">
      <c r="A14" s="119"/>
      <c r="B14" s="130"/>
      <c r="C14" s="119"/>
      <c r="D14" s="119"/>
      <c r="E14" s="131"/>
      <c r="F14" s="75">
        <f t="shared" si="0"/>
        <v>0</v>
      </c>
      <c r="G14" s="119"/>
    </row>
    <row r="15" spans="1:7" ht="15">
      <c r="A15" s="119"/>
      <c r="B15" s="130"/>
      <c r="C15" s="119"/>
      <c r="D15" s="119"/>
      <c r="E15" s="131"/>
      <c r="F15" s="75">
        <f t="shared" si="0"/>
        <v>0</v>
      </c>
      <c r="G15" s="119"/>
    </row>
    <row r="16" spans="1:7" ht="15">
      <c r="A16" s="147" t="s">
        <v>59</v>
      </c>
      <c r="B16" s="147"/>
      <c r="C16" s="147"/>
      <c r="D16" s="147"/>
      <c r="E16" s="74">
        <f>SUM(E9:E15)</f>
        <v>0</v>
      </c>
      <c r="F16" s="74">
        <f>SUM(F9:F15)</f>
        <v>0</v>
      </c>
      <c r="G16" s="52"/>
    </row>
    <row r="17" spans="1:7" ht="15">
      <c r="A17" s="146" t="s">
        <v>60</v>
      </c>
      <c r="B17" s="146"/>
      <c r="C17" s="146"/>
      <c r="D17" s="146"/>
      <c r="E17" s="146"/>
      <c r="F17" s="146"/>
      <c r="G17" s="146"/>
    </row>
    <row r="18" spans="1:7" ht="15">
      <c r="A18" s="119"/>
      <c r="B18" s="130"/>
      <c r="C18" s="119"/>
      <c r="D18" s="119"/>
      <c r="E18" s="131"/>
      <c r="F18" s="75">
        <f>+E18*0.22</f>
        <v>0</v>
      </c>
      <c r="G18" s="119"/>
    </row>
    <row r="19" spans="1:7" ht="15">
      <c r="A19" s="119"/>
      <c r="B19" s="130"/>
      <c r="C19" s="119"/>
      <c r="D19" s="119"/>
      <c r="E19" s="131"/>
      <c r="F19" s="75">
        <f>+E19*0.22</f>
        <v>0</v>
      </c>
      <c r="G19" s="119"/>
    </row>
    <row r="20" spans="1:7" ht="15">
      <c r="A20" s="147" t="s">
        <v>61</v>
      </c>
      <c r="B20" s="147"/>
      <c r="C20" s="147"/>
      <c r="D20" s="147"/>
      <c r="E20" s="74">
        <f>SUM(E18:E19)</f>
        <v>0</v>
      </c>
      <c r="F20" s="74">
        <f>SUM(F18:F19)</f>
        <v>0</v>
      </c>
      <c r="G20" s="52"/>
    </row>
    <row r="21" spans="1:7" ht="15">
      <c r="A21" s="147" t="s">
        <v>62</v>
      </c>
      <c r="B21" s="147"/>
      <c r="C21" s="147"/>
      <c r="D21" s="147"/>
      <c r="E21" s="73">
        <f>+E7+E16+E20</f>
        <v>0</v>
      </c>
      <c r="F21" s="73">
        <f>+F7+F16+F20</f>
        <v>0</v>
      </c>
      <c r="G21" s="53"/>
    </row>
    <row r="24" spans="1:4" ht="23.25">
      <c r="A24" s="54" t="s">
        <v>64</v>
      </c>
      <c r="B24" s="55" t="s">
        <v>95</v>
      </c>
      <c r="C24" s="56" t="s">
        <v>65</v>
      </c>
      <c r="D24" s="55" t="s">
        <v>96</v>
      </c>
    </row>
    <row r="25" spans="1:4" ht="15">
      <c r="A25" s="57" t="str">
        <f>+A3</f>
        <v>A. Impianti, macchinari, attrezzature e allacciamenti.</v>
      </c>
      <c r="B25" s="58">
        <f>+E7*12.5%</f>
        <v>0</v>
      </c>
      <c r="C25" s="59">
        <f>+B25/2</f>
        <v>0</v>
      </c>
      <c r="D25" s="95">
        <v>0.125</v>
      </c>
    </row>
    <row r="26" spans="1:4" ht="15">
      <c r="A26" s="57" t="str">
        <f>+A8</f>
        <v>B. Beni immateriali ad utilità pluriennali</v>
      </c>
      <c r="B26" s="58">
        <f>+E16*20%</f>
        <v>0</v>
      </c>
      <c r="C26" s="59">
        <f>+B26/2</f>
        <v>0</v>
      </c>
      <c r="D26" s="95">
        <v>0.2</v>
      </c>
    </row>
    <row r="27" spans="1:4" ht="15">
      <c r="A27" s="57" t="str">
        <f>+A17</f>
        <v>C. Ristrutturazione immobili </v>
      </c>
      <c r="B27" s="58">
        <f>+E20*0.03%</f>
        <v>0</v>
      </c>
      <c r="C27" s="59">
        <f>+B27/2</f>
        <v>0</v>
      </c>
      <c r="D27" s="95">
        <v>0.03</v>
      </c>
    </row>
    <row r="28" spans="1:4" ht="15.75" thickBot="1">
      <c r="A28" s="60" t="s">
        <v>66</v>
      </c>
      <c r="B28" s="61">
        <f>SUM(B25:B26)</f>
        <v>0</v>
      </c>
      <c r="C28" s="62">
        <f>SUM(C25:C27)</f>
        <v>0</v>
      </c>
      <c r="D28" s="61"/>
    </row>
  </sheetData>
  <sheetProtection/>
  <mergeCells count="8">
    <mergeCell ref="A3:G3"/>
    <mergeCell ref="A7:D7"/>
    <mergeCell ref="A1:G1"/>
    <mergeCell ref="A21:D21"/>
    <mergeCell ref="A20:D20"/>
    <mergeCell ref="A8:G8"/>
    <mergeCell ref="A16:D16"/>
    <mergeCell ref="A17:G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D5" sqref="D5"/>
    </sheetView>
  </sheetViews>
  <sheetFormatPr defaultColWidth="9.7109375" defaultRowHeight="15"/>
  <cols>
    <col min="1" max="1" width="31.8515625" style="1" customWidth="1"/>
    <col min="2" max="2" width="10.28125" style="1" customWidth="1"/>
    <col min="3" max="3" width="13.421875" style="1" customWidth="1"/>
    <col min="4" max="6" width="11.00390625" style="1" customWidth="1"/>
    <col min="7" max="7" width="13.421875" style="1" customWidth="1"/>
    <col min="8" max="8" width="11.421875" style="1" customWidth="1"/>
    <col min="9" max="9" width="14.140625" style="1" customWidth="1"/>
    <col min="10" max="12" width="9.7109375" style="1" customWidth="1"/>
    <col min="13" max="13" width="13.00390625" style="1" customWidth="1"/>
    <col min="14" max="16384" width="9.7109375" style="1" customWidth="1"/>
  </cols>
  <sheetData>
    <row r="1" spans="1:9" ht="30" customHeight="1">
      <c r="A1" s="151" t="s">
        <v>102</v>
      </c>
      <c r="B1" s="151"/>
      <c r="C1" s="151"/>
      <c r="D1" s="151"/>
      <c r="E1" s="151"/>
      <c r="F1" s="151"/>
      <c r="G1" s="151"/>
      <c r="H1" s="151"/>
      <c r="I1" s="151"/>
    </row>
    <row r="2" spans="1:9" ht="15">
      <c r="A2" s="149" t="s">
        <v>0</v>
      </c>
      <c r="B2" s="149" t="s">
        <v>1</v>
      </c>
      <c r="C2" s="109" t="s">
        <v>2</v>
      </c>
      <c r="D2" s="149" t="s">
        <v>3</v>
      </c>
      <c r="E2" s="149"/>
      <c r="F2" s="149"/>
      <c r="G2" s="149" t="s">
        <v>4</v>
      </c>
      <c r="H2" s="149"/>
      <c r="I2" s="149"/>
    </row>
    <row r="3" spans="1:9" ht="15">
      <c r="A3" s="149"/>
      <c r="B3" s="149"/>
      <c r="C3" s="109" t="s">
        <v>5</v>
      </c>
      <c r="D3" s="18" t="s">
        <v>6</v>
      </c>
      <c r="E3" s="18" t="s">
        <v>7</v>
      </c>
      <c r="F3" s="18" t="s">
        <v>8</v>
      </c>
      <c r="G3" s="18" t="s">
        <v>6</v>
      </c>
      <c r="H3" s="18" t="s">
        <v>7</v>
      </c>
      <c r="I3" s="18" t="s">
        <v>8</v>
      </c>
    </row>
    <row r="4" spans="1:9" ht="15">
      <c r="A4" s="150"/>
      <c r="B4" s="150"/>
      <c r="C4" s="110"/>
      <c r="D4" s="27" t="s">
        <v>9</v>
      </c>
      <c r="E4" s="27" t="s">
        <v>10</v>
      </c>
      <c r="F4" s="27" t="s">
        <v>11</v>
      </c>
      <c r="G4" s="27" t="s">
        <v>12</v>
      </c>
      <c r="H4" s="27" t="s">
        <v>13</v>
      </c>
      <c r="I4" s="27" t="s">
        <v>14</v>
      </c>
    </row>
    <row r="5" spans="1:9" ht="15">
      <c r="A5" s="106"/>
      <c r="B5" s="17" t="s">
        <v>67</v>
      </c>
      <c r="C5" s="111"/>
      <c r="D5" s="112"/>
      <c r="E5" s="113"/>
      <c r="F5" s="113"/>
      <c r="G5" s="48">
        <f>+C5*D5</f>
        <v>0</v>
      </c>
      <c r="H5" s="48">
        <f>+C5*E5</f>
        <v>0</v>
      </c>
      <c r="I5" s="48">
        <f>+C5*F5</f>
        <v>0</v>
      </c>
    </row>
    <row r="6" spans="1:9" ht="15">
      <c r="A6" s="107"/>
      <c r="B6" s="17" t="s">
        <v>67</v>
      </c>
      <c r="C6" s="114"/>
      <c r="D6" s="113"/>
      <c r="E6" s="113"/>
      <c r="F6" s="113"/>
      <c r="G6" s="48">
        <f>+C6*D6</f>
        <v>0</v>
      </c>
      <c r="H6" s="48">
        <f>+C6*E6</f>
        <v>0</v>
      </c>
      <c r="I6" s="48">
        <f>+C6*F6</f>
        <v>0</v>
      </c>
    </row>
    <row r="7" spans="1:9" ht="15">
      <c r="A7" s="107"/>
      <c r="B7" s="17" t="s">
        <v>67</v>
      </c>
      <c r="C7" s="114"/>
      <c r="D7" s="113"/>
      <c r="E7" s="113"/>
      <c r="F7" s="113"/>
      <c r="G7" s="48">
        <f>+C7*D7</f>
        <v>0</v>
      </c>
      <c r="H7" s="48">
        <f>+C7*E7</f>
        <v>0</v>
      </c>
      <c r="I7" s="48">
        <f>+C7*F7</f>
        <v>0</v>
      </c>
    </row>
    <row r="8" spans="1:9" ht="15">
      <c r="A8" s="107"/>
      <c r="B8" s="17" t="s">
        <v>67</v>
      </c>
      <c r="C8" s="114"/>
      <c r="D8" s="113"/>
      <c r="E8" s="113"/>
      <c r="F8" s="113"/>
      <c r="G8" s="48">
        <f>+C8*D8</f>
        <v>0</v>
      </c>
      <c r="H8" s="48">
        <f>+C8*E8</f>
        <v>0</v>
      </c>
      <c r="I8" s="48">
        <f>+C8*F8</f>
        <v>0</v>
      </c>
    </row>
    <row r="9" spans="1:9" ht="15.75" thickBot="1">
      <c r="A9" s="108"/>
      <c r="B9" s="17" t="s">
        <v>67</v>
      </c>
      <c r="C9" s="115"/>
      <c r="D9" s="116"/>
      <c r="E9" s="113"/>
      <c r="F9" s="113"/>
      <c r="G9" s="48">
        <f>+C9*D9</f>
        <v>0</v>
      </c>
      <c r="H9" s="48">
        <f>+C9*E9</f>
        <v>0</v>
      </c>
      <c r="I9" s="48">
        <f>+C9*F9</f>
        <v>0</v>
      </c>
    </row>
    <row r="10" spans="1:9" ht="15.75" thickBot="1">
      <c r="A10" s="29"/>
      <c r="B10" s="30"/>
      <c r="C10" s="30"/>
      <c r="D10" s="47">
        <f aca="true" t="shared" si="0" ref="D10:I10">SUM(D5:D9)</f>
        <v>0</v>
      </c>
      <c r="E10" s="47">
        <f t="shared" si="0"/>
        <v>0</v>
      </c>
      <c r="F10" s="47">
        <f t="shared" si="0"/>
        <v>0</v>
      </c>
      <c r="G10" s="49">
        <f t="shared" si="0"/>
        <v>0</v>
      </c>
      <c r="H10" s="50">
        <f t="shared" si="0"/>
        <v>0</v>
      </c>
      <c r="I10" s="51">
        <f t="shared" si="0"/>
        <v>0</v>
      </c>
    </row>
    <row r="14" ht="15">
      <c r="C14" s="3"/>
    </row>
    <row r="33" spans="3:7" ht="15">
      <c r="C33" s="2"/>
      <c r="D33" s="2"/>
      <c r="E33" s="2"/>
      <c r="F33" s="2"/>
      <c r="G33" s="2"/>
    </row>
  </sheetData>
  <sheetProtection/>
  <mergeCells count="5">
    <mergeCell ref="A2:A4"/>
    <mergeCell ref="B2:B4"/>
    <mergeCell ref="D2:F2"/>
    <mergeCell ref="G2:I2"/>
    <mergeCell ref="A1:I1"/>
  </mergeCells>
  <printOptions/>
  <pageMargins left="0.7000000000000001" right="0.7000000000000001" top="1.0456692913385826" bottom="1.0456692913385826" header="0.7499999999999999" footer="0.7499999999999999"/>
  <pageSetup fitToHeight="0" fitToWidth="0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8">
      <selection activeCell="C17" sqref="C17"/>
    </sheetView>
  </sheetViews>
  <sheetFormatPr defaultColWidth="9.7109375" defaultRowHeight="15"/>
  <cols>
    <col min="1" max="1" width="45.8515625" style="4" customWidth="1"/>
    <col min="2" max="2" width="11.8515625" style="68" customWidth="1"/>
    <col min="3" max="3" width="16.28125" style="4" customWidth="1"/>
    <col min="4" max="4" width="15.140625" style="4" customWidth="1"/>
    <col min="5" max="5" width="15.00390625" style="4" customWidth="1"/>
    <col min="6" max="6" width="17.28125" style="4" customWidth="1"/>
    <col min="7" max="7" width="3.28125" style="4" customWidth="1"/>
    <col min="8" max="8" width="26.421875" style="4" customWidth="1"/>
    <col min="9" max="9" width="12.421875" style="4" customWidth="1"/>
    <col min="10" max="10" width="13.00390625" style="4" customWidth="1"/>
    <col min="11" max="11" width="11.28125" style="4" customWidth="1"/>
    <col min="12" max="12" width="12.28125" style="4" customWidth="1"/>
    <col min="13" max="18" width="13.421875" style="4" customWidth="1"/>
    <col min="19" max="19" width="10.8515625" style="4" customWidth="1"/>
    <col min="20" max="16384" width="9.7109375" style="4" customWidth="1"/>
  </cols>
  <sheetData>
    <row r="1" spans="1:6" ht="29.25" customHeight="1">
      <c r="A1" s="152" t="s">
        <v>93</v>
      </c>
      <c r="B1" s="153"/>
      <c r="C1" s="153"/>
      <c r="D1" s="153"/>
      <c r="E1" s="153"/>
      <c r="F1" s="154"/>
    </row>
    <row r="2" spans="1:11" ht="28.5" customHeight="1">
      <c r="A2" s="45" t="s">
        <v>15</v>
      </c>
      <c r="B2" s="28" t="s">
        <v>74</v>
      </c>
      <c r="C2" s="28" t="s">
        <v>34</v>
      </c>
      <c r="D2" s="28" t="s">
        <v>16</v>
      </c>
      <c r="E2" s="28" t="s">
        <v>17</v>
      </c>
      <c r="F2" s="46" t="s">
        <v>18</v>
      </c>
      <c r="H2" s="35" t="s">
        <v>35</v>
      </c>
      <c r="I2" s="34" t="s">
        <v>16</v>
      </c>
      <c r="J2" s="34" t="s">
        <v>17</v>
      </c>
      <c r="K2" s="34" t="s">
        <v>18</v>
      </c>
    </row>
    <row r="3" spans="1:11" ht="22.5">
      <c r="A3" s="82" t="s">
        <v>76</v>
      </c>
      <c r="B3" s="36">
        <v>0</v>
      </c>
      <c r="C3" s="80"/>
      <c r="D3" s="80">
        <f>+B24*C24+B25*C25+B26*C26+B27*C27+B28*C28</f>
        <v>0</v>
      </c>
      <c r="E3" s="80">
        <f>+B24*D24+B25*D25+B26*D26+B27*D27+B28*D28</f>
        <v>0</v>
      </c>
      <c r="F3" s="81">
        <f>+B24*E24+B25*E25+B26*E26+B27*E27+B28*E28</f>
        <v>0</v>
      </c>
      <c r="H3" s="32" t="s">
        <v>23</v>
      </c>
      <c r="I3" s="79">
        <f>+D3</f>
        <v>0</v>
      </c>
      <c r="J3" s="79">
        <f>+E3</f>
        <v>0</v>
      </c>
      <c r="K3" s="79">
        <f>+F3</f>
        <v>0</v>
      </c>
    </row>
    <row r="4" spans="1:11" ht="24.75" customHeight="1">
      <c r="A4" s="132" t="s">
        <v>104</v>
      </c>
      <c r="B4" s="133">
        <v>0</v>
      </c>
      <c r="C4" s="134">
        <v>0</v>
      </c>
      <c r="D4" s="134">
        <f aca="true" t="shared" si="0" ref="D4:D21">+B4*C4</f>
        <v>0</v>
      </c>
      <c r="E4" s="134">
        <f>+D4*1.1</f>
        <v>0</v>
      </c>
      <c r="F4" s="134">
        <f>+D4*1.15</f>
        <v>0</v>
      </c>
      <c r="H4" s="32" t="s">
        <v>24</v>
      </c>
      <c r="I4" s="79">
        <v>0</v>
      </c>
      <c r="J4" s="79">
        <v>0</v>
      </c>
      <c r="K4" s="79">
        <v>0</v>
      </c>
    </row>
    <row r="5" spans="1:11" ht="22.5" customHeight="1">
      <c r="A5" s="132" t="s">
        <v>105</v>
      </c>
      <c r="B5" s="133">
        <v>0</v>
      </c>
      <c r="C5" s="134">
        <v>0</v>
      </c>
      <c r="D5" s="134">
        <f t="shared" si="0"/>
        <v>0</v>
      </c>
      <c r="E5" s="134">
        <f>+D5*1.1</f>
        <v>0</v>
      </c>
      <c r="F5" s="134">
        <f>+D5*1.15</f>
        <v>0</v>
      </c>
      <c r="H5" s="33" t="s">
        <v>25</v>
      </c>
      <c r="I5" s="79">
        <f>+D4+D5+D6+D7+D12+D13+D14+D11+D21</f>
        <v>0</v>
      </c>
      <c r="J5" s="79">
        <f>+E4+E5+E6+E7+E12+E13+E14+E11+E21</f>
        <v>0</v>
      </c>
      <c r="K5" s="79">
        <f>+F4+F5+F6+F7+F12+F13+F14+F11+F21</f>
        <v>0</v>
      </c>
    </row>
    <row r="6" spans="1:11" ht="15">
      <c r="A6" s="132" t="s">
        <v>106</v>
      </c>
      <c r="B6" s="133">
        <v>0</v>
      </c>
      <c r="C6" s="134">
        <v>0</v>
      </c>
      <c r="D6" s="134">
        <f t="shared" si="0"/>
        <v>0</v>
      </c>
      <c r="E6" s="134">
        <f>+D6*1.1</f>
        <v>0</v>
      </c>
      <c r="F6" s="134">
        <f>+D6*1.15</f>
        <v>0</v>
      </c>
      <c r="H6" s="32" t="s">
        <v>26</v>
      </c>
      <c r="I6" s="79">
        <f>+D8+D9+D10</f>
        <v>0</v>
      </c>
      <c r="J6" s="79">
        <f>+E8+E9+E10</f>
        <v>0</v>
      </c>
      <c r="K6" s="79">
        <f>+F8+F9+F10</f>
        <v>0</v>
      </c>
    </row>
    <row r="7" spans="1:11" ht="15">
      <c r="A7" s="132" t="s">
        <v>107</v>
      </c>
      <c r="B7" s="133">
        <v>0</v>
      </c>
      <c r="C7" s="134">
        <v>0</v>
      </c>
      <c r="D7" s="134">
        <f t="shared" si="0"/>
        <v>0</v>
      </c>
      <c r="E7" s="134">
        <f>+D7*1.1</f>
        <v>0</v>
      </c>
      <c r="F7" s="134">
        <f>+D7*1.1</f>
        <v>0</v>
      </c>
      <c r="H7" s="32" t="s">
        <v>27</v>
      </c>
      <c r="I7" s="79">
        <f>+C20</f>
        <v>0</v>
      </c>
      <c r="J7" s="79">
        <f>+D20</f>
        <v>0</v>
      </c>
      <c r="K7" s="79">
        <f>+E20</f>
        <v>0</v>
      </c>
    </row>
    <row r="8" spans="1:11" ht="15">
      <c r="A8" s="101" t="s">
        <v>108</v>
      </c>
      <c r="B8" s="135">
        <v>0</v>
      </c>
      <c r="C8" s="136">
        <v>0</v>
      </c>
      <c r="D8" s="137">
        <f t="shared" si="0"/>
        <v>0</v>
      </c>
      <c r="E8" s="137">
        <f aca="true" t="shared" si="1" ref="E8:E19">+D8</f>
        <v>0</v>
      </c>
      <c r="F8" s="137">
        <f aca="true" t="shared" si="2" ref="F8:F21">+D8</f>
        <v>0</v>
      </c>
      <c r="H8" s="32" t="s">
        <v>28</v>
      </c>
      <c r="I8" s="79">
        <f>+INVESTIMENTI!C28</f>
        <v>0</v>
      </c>
      <c r="J8" s="79">
        <f>+INVESTIMENTI!B28</f>
        <v>0</v>
      </c>
      <c r="K8" s="79">
        <f>+INVESTIMENTI!B28</f>
        <v>0</v>
      </c>
    </row>
    <row r="9" spans="1:11" ht="15">
      <c r="A9" s="101" t="s">
        <v>109</v>
      </c>
      <c r="B9" s="135">
        <v>0</v>
      </c>
      <c r="C9" s="136">
        <v>0</v>
      </c>
      <c r="D9" s="137">
        <f>+B9*C9</f>
        <v>0</v>
      </c>
      <c r="E9" s="137">
        <f t="shared" si="1"/>
        <v>0</v>
      </c>
      <c r="F9" s="137">
        <f t="shared" si="2"/>
        <v>0</v>
      </c>
      <c r="H9" s="77"/>
      <c r="I9" s="78"/>
      <c r="J9" s="78"/>
      <c r="K9" s="78"/>
    </row>
    <row r="10" spans="1:11" ht="15">
      <c r="A10" s="101" t="s">
        <v>110</v>
      </c>
      <c r="B10" s="135">
        <v>0</v>
      </c>
      <c r="C10" s="136">
        <v>0</v>
      </c>
      <c r="D10" s="137">
        <f>+B10*C10</f>
        <v>0</v>
      </c>
      <c r="E10" s="137">
        <f t="shared" si="1"/>
        <v>0</v>
      </c>
      <c r="F10" s="137">
        <f t="shared" si="2"/>
        <v>0</v>
      </c>
      <c r="H10" s="77"/>
      <c r="I10" s="78"/>
      <c r="J10" s="78"/>
      <c r="K10" s="78"/>
    </row>
    <row r="11" spans="1:6" ht="15">
      <c r="A11" s="100" t="s">
        <v>100</v>
      </c>
      <c r="B11" s="135">
        <v>0</v>
      </c>
      <c r="C11" s="136">
        <v>0</v>
      </c>
      <c r="D11" s="137">
        <f t="shared" si="0"/>
        <v>0</v>
      </c>
      <c r="E11" s="137">
        <f t="shared" si="1"/>
        <v>0</v>
      </c>
      <c r="F11" s="137">
        <f t="shared" si="2"/>
        <v>0</v>
      </c>
    </row>
    <row r="12" spans="1:6" ht="15">
      <c r="A12" s="100" t="s">
        <v>33</v>
      </c>
      <c r="B12" s="135">
        <v>0</v>
      </c>
      <c r="C12" s="136">
        <v>0</v>
      </c>
      <c r="D12" s="137">
        <f t="shared" si="0"/>
        <v>0</v>
      </c>
      <c r="E12" s="137">
        <f t="shared" si="1"/>
        <v>0</v>
      </c>
      <c r="F12" s="138">
        <f t="shared" si="2"/>
        <v>0</v>
      </c>
    </row>
    <row r="13" spans="1:10" ht="15">
      <c r="A13" s="100" t="s">
        <v>94</v>
      </c>
      <c r="B13" s="133">
        <v>0</v>
      </c>
      <c r="C13" s="134">
        <v>0</v>
      </c>
      <c r="D13" s="134">
        <f t="shared" si="0"/>
        <v>0</v>
      </c>
      <c r="E13" s="134">
        <f t="shared" si="1"/>
        <v>0</v>
      </c>
      <c r="F13" s="134">
        <f t="shared" si="2"/>
        <v>0</v>
      </c>
      <c r="J13" s="31"/>
    </row>
    <row r="14" spans="1:10" ht="15">
      <c r="A14" s="100" t="s">
        <v>101</v>
      </c>
      <c r="B14" s="133">
        <v>0</v>
      </c>
      <c r="C14" s="134">
        <v>0</v>
      </c>
      <c r="D14" s="134">
        <f t="shared" si="0"/>
        <v>0</v>
      </c>
      <c r="E14" s="134">
        <f t="shared" si="1"/>
        <v>0</v>
      </c>
      <c r="F14" s="134">
        <f t="shared" si="2"/>
        <v>0</v>
      </c>
      <c r="J14" s="39"/>
    </row>
    <row r="15" spans="1:10" ht="15">
      <c r="A15" s="102" t="s">
        <v>68</v>
      </c>
      <c r="B15" s="135">
        <v>0</v>
      </c>
      <c r="C15" s="139">
        <v>0</v>
      </c>
      <c r="D15" s="139">
        <f>+B15*C15</f>
        <v>0</v>
      </c>
      <c r="E15" s="139">
        <f t="shared" si="1"/>
        <v>0</v>
      </c>
      <c r="F15" s="140">
        <f>+D15</f>
        <v>0</v>
      </c>
      <c r="J15" s="39"/>
    </row>
    <row r="16" spans="1:10" ht="15">
      <c r="A16" s="102" t="s">
        <v>69</v>
      </c>
      <c r="B16" s="135">
        <v>1</v>
      </c>
      <c r="C16" s="139">
        <v>0</v>
      </c>
      <c r="D16" s="139">
        <f>+B16*C16</f>
        <v>0</v>
      </c>
      <c r="E16" s="139">
        <f t="shared" si="1"/>
        <v>0</v>
      </c>
      <c r="F16" s="140">
        <f>+D16</f>
        <v>0</v>
      </c>
      <c r="J16" s="39"/>
    </row>
    <row r="17" spans="1:10" ht="15">
      <c r="A17" s="102" t="s">
        <v>70</v>
      </c>
      <c r="B17" s="135">
        <v>0</v>
      </c>
      <c r="C17" s="139">
        <v>0</v>
      </c>
      <c r="D17" s="139">
        <f>+B17*C17</f>
        <v>0</v>
      </c>
      <c r="E17" s="139">
        <f t="shared" si="1"/>
        <v>0</v>
      </c>
      <c r="F17" s="140">
        <f>+D17</f>
        <v>0</v>
      </c>
      <c r="J17" s="39"/>
    </row>
    <row r="18" spans="1:10" ht="15">
      <c r="A18" s="102" t="s">
        <v>71</v>
      </c>
      <c r="B18" s="135">
        <v>0</v>
      </c>
      <c r="C18" s="139">
        <v>0</v>
      </c>
      <c r="D18" s="139">
        <f>+B18*C18</f>
        <v>0</v>
      </c>
      <c r="E18" s="139">
        <f t="shared" si="1"/>
        <v>0</v>
      </c>
      <c r="F18" s="140">
        <f>+D18</f>
        <v>0</v>
      </c>
      <c r="J18" s="39"/>
    </row>
    <row r="19" spans="1:10" ht="15">
      <c r="A19" s="102" t="s">
        <v>72</v>
      </c>
      <c r="B19" s="135">
        <v>0</v>
      </c>
      <c r="C19" s="139">
        <v>0</v>
      </c>
      <c r="D19" s="139">
        <f>+B19*C19</f>
        <v>0</v>
      </c>
      <c r="E19" s="139">
        <f t="shared" si="1"/>
        <v>0</v>
      </c>
      <c r="F19" s="140">
        <f>+D19</f>
        <v>0</v>
      </c>
      <c r="J19" s="39"/>
    </row>
    <row r="20" spans="1:10" ht="15">
      <c r="A20" s="71" t="s">
        <v>78</v>
      </c>
      <c r="B20" s="135"/>
      <c r="C20" s="139">
        <f>SUM(C15:C19)</f>
        <v>0</v>
      </c>
      <c r="D20" s="139">
        <f>SUM(D15:D19)</f>
        <v>0</v>
      </c>
      <c r="E20" s="139">
        <f>SUM(E15:E19)</f>
        <v>0</v>
      </c>
      <c r="F20" s="139">
        <f>SUM(F15:F19)</f>
        <v>0</v>
      </c>
      <c r="J20" s="39"/>
    </row>
    <row r="21" spans="1:6" ht="15">
      <c r="A21" s="70" t="s">
        <v>73</v>
      </c>
      <c r="B21" s="96">
        <v>0</v>
      </c>
      <c r="C21" s="97">
        <v>0</v>
      </c>
      <c r="D21" s="98">
        <f t="shared" si="0"/>
        <v>0</v>
      </c>
      <c r="E21" s="98">
        <f>+D21</f>
        <v>0</v>
      </c>
      <c r="F21" s="99">
        <f t="shared" si="2"/>
        <v>0</v>
      </c>
    </row>
    <row r="22" spans="1:10" ht="15">
      <c r="A22" s="31"/>
      <c r="B22" s="64"/>
      <c r="C22" s="31"/>
      <c r="D22" s="31"/>
      <c r="E22" s="31"/>
      <c r="F22" s="31"/>
      <c r="H22" s="31"/>
      <c r="J22" s="39"/>
    </row>
    <row r="23" spans="1:10" ht="15">
      <c r="A23" s="141" t="s">
        <v>76</v>
      </c>
      <c r="B23" s="142" t="s">
        <v>36</v>
      </c>
      <c r="C23" s="143" t="s">
        <v>16</v>
      </c>
      <c r="D23" s="143" t="s">
        <v>17</v>
      </c>
      <c r="E23" s="143" t="s">
        <v>18</v>
      </c>
      <c r="H23" s="72"/>
      <c r="J23" s="39"/>
    </row>
    <row r="24" spans="1:10" ht="15">
      <c r="A24" s="104">
        <f>+RICAVI!A5</f>
        <v>0</v>
      </c>
      <c r="B24" s="111"/>
      <c r="C24" s="105">
        <f>+RICAVI!D5</f>
        <v>0</v>
      </c>
      <c r="D24" s="44">
        <f>+RICAVI!E5</f>
        <v>0</v>
      </c>
      <c r="E24" s="44">
        <f>+RICAVI!F5</f>
        <v>0</v>
      </c>
      <c r="H24" s="72"/>
      <c r="J24" s="39"/>
    </row>
    <row r="25" spans="1:10" ht="15">
      <c r="A25" s="42">
        <f>+RICAVI!A6</f>
        <v>0</v>
      </c>
      <c r="B25" s="114"/>
      <c r="C25" s="43">
        <f>+RICAVI!D6</f>
        <v>0</v>
      </c>
      <c r="D25" s="44">
        <f>+RICAVI!E6</f>
        <v>0</v>
      </c>
      <c r="E25" s="44">
        <f>+RICAVI!F6</f>
        <v>0</v>
      </c>
      <c r="H25" s="72"/>
      <c r="J25" s="39"/>
    </row>
    <row r="26" spans="1:10" ht="15">
      <c r="A26" s="42">
        <f>+RICAVI!A7</f>
        <v>0</v>
      </c>
      <c r="B26" s="114"/>
      <c r="C26" s="43">
        <f>+RICAVI!D7</f>
        <v>0</v>
      </c>
      <c r="D26" s="44">
        <f>+RICAVI!E7</f>
        <v>0</v>
      </c>
      <c r="E26" s="44">
        <f>+RICAVI!F7</f>
        <v>0</v>
      </c>
      <c r="H26" s="72"/>
      <c r="J26" s="39"/>
    </row>
    <row r="27" spans="1:10" ht="15">
      <c r="A27" s="42">
        <f>+RICAVI!A8</f>
        <v>0</v>
      </c>
      <c r="B27" s="114"/>
      <c r="C27" s="43">
        <f>+RICAVI!D8</f>
        <v>0</v>
      </c>
      <c r="D27" s="44">
        <f>+RICAVI!E8</f>
        <v>0</v>
      </c>
      <c r="E27" s="44">
        <f>+RICAVI!F8</f>
        <v>0</v>
      </c>
      <c r="H27" s="72"/>
      <c r="J27" s="39"/>
    </row>
    <row r="28" spans="1:10" ht="15">
      <c r="A28" s="42">
        <f>+RICAVI!A9</f>
        <v>0</v>
      </c>
      <c r="B28" s="114"/>
      <c r="C28" s="43">
        <f>+RICAVI!D9</f>
        <v>0</v>
      </c>
      <c r="D28" s="44">
        <f>+RICAVI!E9</f>
        <v>0</v>
      </c>
      <c r="E28" s="44">
        <f>+RICAVI!F9</f>
        <v>0</v>
      </c>
      <c r="H28" s="72"/>
      <c r="J28" s="39"/>
    </row>
    <row r="29" spans="1:10" ht="15">
      <c r="A29" s="31"/>
      <c r="B29" s="65"/>
      <c r="H29" s="72"/>
      <c r="J29" s="39"/>
    </row>
    <row r="31" spans="1:2" ht="12.75">
      <c r="A31" s="41" t="s">
        <v>75</v>
      </c>
      <c r="B31" s="66"/>
    </row>
    <row r="32" spans="1:2" ht="45">
      <c r="A32" s="37" t="s">
        <v>37</v>
      </c>
      <c r="B32" s="37" t="s">
        <v>38</v>
      </c>
    </row>
    <row r="33" spans="1:2" ht="15">
      <c r="A33" s="38" t="s">
        <v>39</v>
      </c>
      <c r="B33" s="67">
        <v>44022.98614</v>
      </c>
    </row>
    <row r="34" spans="1:2" ht="15">
      <c r="A34" s="38" t="s">
        <v>40</v>
      </c>
      <c r="B34" s="67">
        <v>40602.776340000004</v>
      </c>
    </row>
    <row r="35" spans="1:2" ht="15">
      <c r="A35" s="38" t="s">
        <v>41</v>
      </c>
      <c r="B35" s="67">
        <v>36381.854739999995</v>
      </c>
    </row>
    <row r="36" spans="1:2" ht="15">
      <c r="A36" s="38" t="s">
        <v>42</v>
      </c>
      <c r="B36" s="67">
        <v>32453.16508</v>
      </c>
    </row>
    <row r="37" spans="1:2" ht="15">
      <c r="A37" s="38" t="s">
        <v>43</v>
      </c>
      <c r="B37" s="67">
        <v>29330.0175</v>
      </c>
    </row>
    <row r="38" spans="1:2" ht="15">
      <c r="A38" s="38" t="s">
        <v>44</v>
      </c>
      <c r="B38" s="67">
        <v>27399.57752</v>
      </c>
    </row>
    <row r="39" spans="1:2" ht="15">
      <c r="A39" s="38" t="s">
        <v>45</v>
      </c>
      <c r="B39" s="67">
        <v>25554.039</v>
      </c>
    </row>
    <row r="40" spans="1:2" ht="15">
      <c r="A40" s="38" t="s">
        <v>46</v>
      </c>
      <c r="B40" s="67">
        <v>23326.16524</v>
      </c>
    </row>
    <row r="41" spans="1:2" ht="15">
      <c r="A41" s="38" t="s">
        <v>47</v>
      </c>
      <c r="B41" s="67">
        <v>23856.782592999996</v>
      </c>
    </row>
    <row r="42" spans="1:2" ht="15">
      <c r="A42" s="38" t="s">
        <v>48</v>
      </c>
      <c r="B42" s="67">
        <v>22268.851317999997</v>
      </c>
    </row>
    <row r="43" spans="1:2" ht="15">
      <c r="A43" s="38" t="s">
        <v>49</v>
      </c>
      <c r="B43" s="67">
        <v>20555.838716</v>
      </c>
    </row>
    <row r="44" spans="1:2" ht="15">
      <c r="A44" s="38" t="s">
        <v>50</v>
      </c>
      <c r="B44" s="67">
        <v>20555.838716</v>
      </c>
    </row>
    <row r="45" spans="1:2" ht="15">
      <c r="A45" s="40" t="s">
        <v>51</v>
      </c>
      <c r="B45" s="67">
        <v>25239.699239999998</v>
      </c>
    </row>
  </sheetData>
  <sheetProtection/>
  <mergeCells count="1">
    <mergeCell ref="A1:F1"/>
  </mergeCells>
  <printOptions/>
  <pageMargins left="0.7000000000000001" right="0.7000000000000001" top="1.0456692913385826" bottom="1.0456692913385826" header="0.7499999999999999" footer="0.7499999999999999"/>
  <pageSetup fitToHeight="0" fitToWidth="0"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4">
      <selection activeCell="G13" sqref="G13"/>
    </sheetView>
  </sheetViews>
  <sheetFormatPr defaultColWidth="9.421875" defaultRowHeight="15"/>
  <cols>
    <col min="1" max="1" width="40.7109375" style="0" customWidth="1"/>
    <col min="2" max="2" width="19.140625" style="0" customWidth="1"/>
    <col min="3" max="3" width="18.8515625" style="0" customWidth="1"/>
    <col min="4" max="4" width="20.7109375" style="0" customWidth="1"/>
  </cols>
  <sheetData>
    <row r="1" spans="1:4" ht="15">
      <c r="A1" s="151" t="s">
        <v>103</v>
      </c>
      <c r="B1" s="151"/>
      <c r="C1" s="151"/>
      <c r="D1" s="151"/>
    </row>
    <row r="2" spans="1:4" ht="15">
      <c r="A2" s="5"/>
      <c r="B2" s="16" t="s">
        <v>6</v>
      </c>
      <c r="C2" s="6" t="s">
        <v>7</v>
      </c>
      <c r="D2" s="6" t="s">
        <v>8</v>
      </c>
    </row>
    <row r="3" spans="1:4" ht="15">
      <c r="A3" s="14" t="s">
        <v>19</v>
      </c>
      <c r="B3" s="19">
        <f>+RICAVI!G10</f>
        <v>0</v>
      </c>
      <c r="C3" s="19">
        <f>+RICAVI!H10</f>
        <v>0</v>
      </c>
      <c r="D3" s="19">
        <f>+RICAVI!I10</f>
        <v>0</v>
      </c>
    </row>
    <row r="4" spans="1:4" ht="28.5" customHeight="1">
      <c r="A4" s="7" t="s">
        <v>20</v>
      </c>
      <c r="B4" s="144">
        <v>0</v>
      </c>
      <c r="C4" s="144">
        <v>0</v>
      </c>
      <c r="D4" s="144">
        <v>0</v>
      </c>
    </row>
    <row r="5" spans="1:4" ht="20.25" customHeight="1">
      <c r="A5" s="7" t="s">
        <v>21</v>
      </c>
      <c r="B5" s="144">
        <v>0</v>
      </c>
      <c r="C5" s="144">
        <v>0</v>
      </c>
      <c r="D5" s="144">
        <v>0</v>
      </c>
    </row>
    <row r="6" spans="1:4" ht="28.5" customHeight="1">
      <c r="A6" s="8" t="s">
        <v>22</v>
      </c>
      <c r="B6" s="22">
        <f>SUM(B3:B5)</f>
        <v>0</v>
      </c>
      <c r="C6" s="21">
        <f>SUM(C3:C5)</f>
        <v>0</v>
      </c>
      <c r="D6" s="21">
        <f>SUM(D3:D5)</f>
        <v>0</v>
      </c>
    </row>
    <row r="7" spans="1:8" ht="25.5" customHeight="1">
      <c r="A7" s="14" t="s">
        <v>23</v>
      </c>
      <c r="B7" s="24">
        <f>+' COSTI '!I3</f>
        <v>0</v>
      </c>
      <c r="C7" s="24">
        <f>+' COSTI '!J3</f>
        <v>0</v>
      </c>
      <c r="D7" s="24">
        <f>+' COSTI '!K3</f>
        <v>0</v>
      </c>
      <c r="F7" s="26"/>
      <c r="G7" s="26"/>
      <c r="H7" s="26"/>
    </row>
    <row r="8" spans="1:4" ht="24" customHeight="1">
      <c r="A8" s="14" t="s">
        <v>24</v>
      </c>
      <c r="B8" s="145">
        <v>0</v>
      </c>
      <c r="C8" s="145">
        <v>0</v>
      </c>
      <c r="D8" s="145">
        <v>0</v>
      </c>
    </row>
    <row r="9" spans="1:4" ht="15">
      <c r="A9" s="15" t="s">
        <v>25</v>
      </c>
      <c r="B9" s="24">
        <f>+' COSTI '!I5</f>
        <v>0</v>
      </c>
      <c r="C9" s="24">
        <f>+' COSTI '!J5</f>
        <v>0</v>
      </c>
      <c r="D9" s="24">
        <f>+' COSTI '!K5</f>
        <v>0</v>
      </c>
    </row>
    <row r="10" spans="1:4" ht="16.5" customHeight="1">
      <c r="A10" s="14" t="s">
        <v>26</v>
      </c>
      <c r="B10" s="24">
        <f>+' COSTI '!I6</f>
        <v>0</v>
      </c>
      <c r="C10" s="24">
        <f>+' COSTI '!J6</f>
        <v>0</v>
      </c>
      <c r="D10" s="24">
        <f>+' COSTI '!K6</f>
        <v>0</v>
      </c>
    </row>
    <row r="11" spans="1:4" ht="15" customHeight="1">
      <c r="A11" s="7" t="s">
        <v>27</v>
      </c>
      <c r="B11" s="23">
        <f>+' COSTI '!I7</f>
        <v>0</v>
      </c>
      <c r="C11" s="23">
        <f>+' COSTI '!J7</f>
        <v>0</v>
      </c>
      <c r="D11" s="23">
        <f>+' COSTI '!K7</f>
        <v>0</v>
      </c>
    </row>
    <row r="12" spans="1:4" ht="18.75" customHeight="1">
      <c r="A12" s="7" t="s">
        <v>28</v>
      </c>
      <c r="B12" s="24">
        <f>+INVESTIMENTI!C28</f>
        <v>0</v>
      </c>
      <c r="C12" s="24">
        <f>+INVESTIMENTI!B28</f>
        <v>0</v>
      </c>
      <c r="D12" s="21">
        <f>+INVESTIMENTI!B28</f>
        <v>0</v>
      </c>
    </row>
    <row r="13" spans="1:4" ht="17.25" customHeight="1">
      <c r="A13" s="8" t="s">
        <v>29</v>
      </c>
      <c r="B13" s="21">
        <f>SUM(B7:B12)</f>
        <v>0</v>
      </c>
      <c r="C13" s="21">
        <f>SUM(C7:C12)</f>
        <v>0</v>
      </c>
      <c r="D13" s="21">
        <f>SUM(D7:D12)</f>
        <v>0</v>
      </c>
    </row>
    <row r="14" spans="1:4" ht="14.25" customHeight="1">
      <c r="A14" s="7" t="s">
        <v>30</v>
      </c>
      <c r="B14" s="145">
        <v>0</v>
      </c>
      <c r="C14" s="145">
        <v>0</v>
      </c>
      <c r="D14" s="145">
        <v>0</v>
      </c>
    </row>
    <row r="15" spans="1:4" ht="14.25" customHeight="1">
      <c r="A15" s="7" t="s">
        <v>31</v>
      </c>
      <c r="B15" s="145">
        <v>0</v>
      </c>
      <c r="C15" s="145">
        <v>0</v>
      </c>
      <c r="D15" s="145">
        <v>0</v>
      </c>
    </row>
    <row r="16" spans="1:4" ht="18.75" customHeight="1">
      <c r="A16" s="8" t="s">
        <v>99</v>
      </c>
      <c r="B16" s="78">
        <f>SUM(B14:B15)</f>
        <v>0</v>
      </c>
      <c r="C16" s="78">
        <f>SUM(C14:C15)</f>
        <v>0</v>
      </c>
      <c r="D16" s="78">
        <f>SUM(D14:D15)</f>
        <v>0</v>
      </c>
    </row>
    <row r="17" spans="1:16" ht="30.75" customHeight="1">
      <c r="A17" s="9" t="s">
        <v>77</v>
      </c>
      <c r="B17" s="21">
        <f>+B6-B13+B16</f>
        <v>0</v>
      </c>
      <c r="C17" s="21">
        <f>+C6-C13+C16</f>
        <v>0</v>
      </c>
      <c r="D17" s="21">
        <f>+D6-D13+D16</f>
        <v>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4" ht="12.75" customHeight="1">
      <c r="A18" s="155" t="s">
        <v>32</v>
      </c>
      <c r="B18" s="155"/>
      <c r="C18" s="155"/>
      <c r="D18" s="155"/>
    </row>
    <row r="19" spans="1:4" ht="15">
      <c r="A19" s="155"/>
      <c r="B19" s="155"/>
      <c r="C19" s="155"/>
      <c r="D19" s="155"/>
    </row>
    <row r="20" ht="15">
      <c r="B20" s="10"/>
    </row>
    <row r="21" spans="1:6" ht="15">
      <c r="A21" s="11"/>
      <c r="B21" s="20"/>
      <c r="F21" s="12"/>
    </row>
    <row r="22" ht="15">
      <c r="B22" s="25"/>
    </row>
  </sheetData>
  <sheetProtection/>
  <mergeCells count="2">
    <mergeCell ref="A18:D19"/>
    <mergeCell ref="A1:D1"/>
  </mergeCells>
  <printOptions/>
  <pageMargins left="0.7000000000000001" right="0.7000000000000001" top="1.0456692913385826" bottom="1.0456692913385826" header="0.7499999999999999" footer="0.7499999999999999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kpi0005</dc:creator>
  <cp:keywords/>
  <dc:description/>
  <cp:lastModifiedBy>Cristina Martelli</cp:lastModifiedBy>
  <cp:lastPrinted>2021-09-21T07:35:46Z</cp:lastPrinted>
  <dcterms:created xsi:type="dcterms:W3CDTF">2015-11-05T16:04:54Z</dcterms:created>
  <dcterms:modified xsi:type="dcterms:W3CDTF">2021-09-21T08:55:09Z</dcterms:modified>
  <cp:category/>
  <cp:version/>
  <cp:contentType/>
  <cp:contentStatus/>
  <cp:revision>24</cp:revision>
</cp:coreProperties>
</file>